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mage\OneDrive\Desktop\Mirage\"/>
    </mc:Choice>
  </mc:AlternateContent>
  <xr:revisionPtr revIDLastSave="0" documentId="13_ncr:1_{2C1FCFEB-BB94-4EB5-AA16-66330EE61A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cores" sheetId="1" r:id="rId1"/>
    <sheet name="Scores 2" sheetId="2" r:id="rId2"/>
    <sheet name="Guests List" sheetId="3" r:id="rId3"/>
    <sheet name="Sheet1" sheetId="4" r:id="rId4"/>
  </sheets>
  <definedNames>
    <definedName name="_xlnm.Print_Area" localSheetId="0">Scores!$A$1:$V$215</definedName>
    <definedName name="_xlnm.Print_Area" localSheetId="1">'Scores 2'!$A$1:$I$249</definedName>
    <definedName name="_xlnm.Print_Titles" localSheetId="0">Scores!$1:$7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193" i="1" l="1"/>
  <c r="P194" i="1"/>
  <c r="P195" i="1"/>
  <c r="P196" i="1"/>
  <c r="P197" i="1"/>
  <c r="P198" i="1"/>
  <c r="P199" i="1"/>
  <c r="P192" i="1"/>
  <c r="P10" i="1"/>
  <c r="P12" i="1"/>
  <c r="P13" i="1"/>
  <c r="P15" i="1"/>
  <c r="P16" i="1"/>
  <c r="P17" i="1"/>
  <c r="P20" i="1"/>
  <c r="P21" i="1"/>
  <c r="P22" i="1"/>
  <c r="P23" i="1"/>
  <c r="P24" i="1"/>
  <c r="P25" i="1"/>
  <c r="P26" i="1"/>
  <c r="P28" i="1"/>
  <c r="P30" i="1"/>
  <c r="P32" i="1"/>
  <c r="P33" i="1"/>
  <c r="P34" i="1"/>
  <c r="P35" i="1"/>
  <c r="P36" i="1"/>
  <c r="P37" i="1"/>
  <c r="P38" i="1"/>
  <c r="P39" i="1"/>
  <c r="P40" i="1"/>
  <c r="P42" i="1"/>
  <c r="P43" i="1"/>
  <c r="P44" i="1"/>
  <c r="P45" i="1"/>
  <c r="P46" i="1"/>
  <c r="P47" i="1"/>
  <c r="P48" i="1"/>
  <c r="P49" i="1"/>
  <c r="P50" i="1"/>
  <c r="P51" i="1"/>
  <c r="P53" i="1"/>
  <c r="P56" i="1"/>
  <c r="P58" i="1"/>
  <c r="P59" i="1"/>
  <c r="P62" i="1"/>
  <c r="P63" i="1"/>
  <c r="P65" i="1"/>
  <c r="P67" i="1"/>
  <c r="P69" i="1"/>
  <c r="P70" i="1"/>
  <c r="P71" i="1"/>
  <c r="P72" i="1"/>
  <c r="P73" i="1"/>
  <c r="P74" i="1"/>
  <c r="P76" i="1"/>
  <c r="P78" i="1"/>
  <c r="P81" i="1"/>
  <c r="P84" i="1"/>
  <c r="P86" i="1"/>
  <c r="P87" i="1"/>
  <c r="P89" i="1"/>
  <c r="P90" i="1"/>
  <c r="P91" i="1"/>
  <c r="P92" i="1"/>
  <c r="P94" i="1"/>
  <c r="P98" i="1"/>
  <c r="P101" i="1"/>
  <c r="P102" i="1"/>
  <c r="P103" i="1"/>
  <c r="P106" i="1"/>
  <c r="P109" i="1"/>
  <c r="P110" i="1"/>
  <c r="P111" i="1"/>
  <c r="P112" i="1"/>
  <c r="P113" i="1"/>
  <c r="P114" i="1"/>
  <c r="P115" i="1"/>
  <c r="P117" i="1"/>
  <c r="P118" i="1"/>
  <c r="P119" i="1"/>
  <c r="P120" i="1"/>
  <c r="P121" i="1"/>
  <c r="P124" i="1"/>
  <c r="P126" i="1"/>
  <c r="P129" i="1"/>
  <c r="P130" i="1"/>
  <c r="P131" i="1"/>
  <c r="P132" i="1"/>
  <c r="P133" i="1"/>
  <c r="P134" i="1"/>
  <c r="P135" i="1"/>
  <c r="P136" i="1"/>
  <c r="P138" i="1"/>
  <c r="P139" i="1"/>
  <c r="P141" i="1"/>
  <c r="P143" i="1"/>
  <c r="P144" i="1"/>
  <c r="P147" i="1"/>
  <c r="P148" i="1"/>
  <c r="P149" i="1"/>
  <c r="P150" i="1"/>
  <c r="R150" i="1" s="1"/>
  <c r="P151" i="1"/>
  <c r="P152" i="1"/>
  <c r="P153" i="1"/>
  <c r="P154" i="1"/>
  <c r="P155" i="1"/>
  <c r="P157" i="1"/>
  <c r="P158" i="1"/>
  <c r="P159" i="1"/>
  <c r="P161" i="1"/>
  <c r="P163" i="1"/>
  <c r="P165" i="1"/>
  <c r="P167" i="1"/>
  <c r="P169" i="1"/>
  <c r="P170" i="1"/>
  <c r="P171" i="1"/>
  <c r="R171" i="1" s="1"/>
  <c r="P172" i="1"/>
  <c r="P173" i="1"/>
  <c r="P174" i="1"/>
  <c r="P175" i="1"/>
  <c r="P176" i="1"/>
  <c r="P178" i="1"/>
  <c r="P179" i="1"/>
  <c r="P180" i="1"/>
  <c r="P182" i="1"/>
  <c r="P185" i="1"/>
  <c r="P186" i="1"/>
  <c r="P189" i="1"/>
  <c r="P9" i="1"/>
  <c r="P14" i="1"/>
  <c r="P18" i="1"/>
  <c r="P19" i="1"/>
  <c r="P27" i="1"/>
  <c r="P29" i="1"/>
  <c r="P31" i="1"/>
  <c r="P41" i="1"/>
  <c r="P52" i="1"/>
  <c r="P54" i="1"/>
  <c r="P55" i="1"/>
  <c r="P57" i="1"/>
  <c r="P60" i="1"/>
  <c r="P61" i="1"/>
  <c r="P64" i="1"/>
  <c r="P66" i="1"/>
  <c r="P68" i="1"/>
  <c r="P75" i="1"/>
  <c r="P77" i="1"/>
  <c r="P79" i="1"/>
  <c r="P80" i="1"/>
  <c r="P82" i="1"/>
  <c r="P83" i="1"/>
  <c r="P85" i="1"/>
  <c r="P88" i="1"/>
  <c r="P93" i="1"/>
  <c r="P95" i="1"/>
  <c r="P96" i="1"/>
  <c r="P97" i="1"/>
  <c r="P99" i="1"/>
  <c r="P100" i="1"/>
  <c r="P104" i="1"/>
  <c r="P105" i="1"/>
  <c r="P107" i="1"/>
  <c r="P108" i="1"/>
  <c r="P116" i="1"/>
  <c r="P122" i="1"/>
  <c r="P123" i="1"/>
  <c r="P125" i="1"/>
  <c r="P127" i="1"/>
  <c r="P128" i="1"/>
  <c r="P137" i="1"/>
  <c r="P140" i="1"/>
  <c r="P142" i="1"/>
  <c r="P145" i="1"/>
  <c r="P146" i="1"/>
  <c r="P156" i="1"/>
  <c r="P160" i="1"/>
  <c r="P162" i="1"/>
  <c r="P164" i="1"/>
  <c r="P166" i="1"/>
  <c r="P168" i="1"/>
  <c r="P177" i="1"/>
  <c r="P181" i="1"/>
  <c r="P183" i="1"/>
  <c r="P184" i="1"/>
  <c r="P187" i="1"/>
  <c r="P188" i="1"/>
  <c r="P190" i="1"/>
  <c r="P191" i="1"/>
  <c r="P11" i="1"/>
  <c r="V7" i="1"/>
  <c r="U7" i="1"/>
  <c r="R119" i="1" l="1"/>
  <c r="R72" i="1" l="1"/>
  <c r="R81" i="1"/>
  <c r="R82" i="1" l="1"/>
  <c r="R184" i="1" l="1"/>
  <c r="R172" i="1"/>
  <c r="R10" i="1" l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3" i="1"/>
  <c r="R74" i="1"/>
  <c r="R75" i="1"/>
  <c r="R76" i="1"/>
  <c r="R77" i="1"/>
  <c r="R78" i="1"/>
  <c r="R79" i="1"/>
  <c r="R80" i="1"/>
  <c r="R83" i="1"/>
  <c r="R84" i="1"/>
  <c r="R85" i="1"/>
  <c r="R86" i="1"/>
  <c r="R87" i="1"/>
  <c r="R88" i="1"/>
  <c r="R89" i="1"/>
  <c r="R90" i="1"/>
  <c r="R91" i="1"/>
  <c r="R92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1" i="1"/>
  <c r="R152" i="1"/>
  <c r="R153" i="1"/>
  <c r="R154" i="1"/>
  <c r="R155" i="1"/>
  <c r="R156" i="1"/>
  <c r="R157" i="1"/>
  <c r="R158" i="1"/>
  <c r="R159" i="1"/>
  <c r="R160" i="1"/>
  <c r="R161" i="1"/>
  <c r="R162" i="1"/>
  <c r="R163" i="1"/>
  <c r="R164" i="1"/>
  <c r="R165" i="1"/>
  <c r="R166" i="1"/>
  <c r="R167" i="1"/>
  <c r="R168" i="1"/>
  <c r="R169" i="1"/>
  <c r="R170" i="1"/>
  <c r="R173" i="1"/>
  <c r="R174" i="1"/>
  <c r="R175" i="1"/>
  <c r="R176" i="1"/>
  <c r="R177" i="1"/>
  <c r="R178" i="1"/>
  <c r="R179" i="1"/>
  <c r="R180" i="1"/>
  <c r="R181" i="1"/>
  <c r="R182" i="1"/>
  <c r="R183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9" i="1"/>
  <c r="T7" i="1" l="1"/>
  <c r="H11" i="2" l="1"/>
  <c r="H176" i="2" l="1"/>
  <c r="H199" i="2"/>
  <c r="H198" i="2"/>
  <c r="H197" i="2"/>
  <c r="H196" i="2"/>
  <c r="H195" i="2"/>
  <c r="H194" i="2"/>
  <c r="H193" i="2"/>
  <c r="H192" i="2"/>
  <c r="H191" i="2"/>
  <c r="H190" i="2"/>
  <c r="H189" i="2"/>
  <c r="H188" i="2"/>
  <c r="H187" i="2"/>
  <c r="H186" i="2"/>
  <c r="H185" i="2"/>
  <c r="H183" i="2"/>
  <c r="H182" i="2"/>
  <c r="H181" i="2"/>
  <c r="H180" i="2"/>
  <c r="H179" i="2"/>
  <c r="H178" i="2"/>
  <c r="H177" i="2"/>
  <c r="H174" i="2"/>
  <c r="H173" i="2"/>
  <c r="H171" i="2"/>
  <c r="H169" i="2"/>
  <c r="H168" i="2"/>
  <c r="H167" i="2"/>
  <c r="H166" i="2"/>
  <c r="H165" i="2"/>
  <c r="H164" i="2"/>
  <c r="H163" i="2"/>
  <c r="H162" i="2"/>
  <c r="H161" i="2"/>
  <c r="H160" i="2"/>
  <c r="H159" i="2"/>
  <c r="H158" i="2"/>
  <c r="H157" i="2"/>
  <c r="H156" i="2"/>
  <c r="H155" i="2"/>
  <c r="H154" i="2"/>
  <c r="H153" i="2"/>
  <c r="H152" i="2"/>
  <c r="H151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0" i="2"/>
  <c r="H79" i="2"/>
  <c r="H78" i="2"/>
  <c r="H77" i="2"/>
  <c r="H76" i="2"/>
  <c r="H75" i="2"/>
  <c r="H74" i="2"/>
  <c r="H73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1" i="2"/>
  <c r="H50" i="2"/>
  <c r="H49" i="2"/>
  <c r="H47" i="2"/>
  <c r="H46" i="2"/>
  <c r="H45" i="2"/>
  <c r="H44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9" i="2"/>
  <c r="H28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B5" i="2" l="1"/>
  <c r="B7" i="1"/>
  <c r="S7" i="1" l="1"/>
  <c r="L4" i="1" l="1"/>
  <c r="K4" i="1" l="1"/>
  <c r="A10" i="2" l="1"/>
  <c r="A11" i="2" s="1"/>
  <c r="A12" i="2" s="1"/>
  <c r="A13" i="2" s="1"/>
  <c r="A14" i="2" s="1"/>
  <c r="A15" i="2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K6" i="1"/>
  <c r="A16" i="2" l="1"/>
  <c r="A17" i="2" l="1"/>
  <c r="A18" i="2" s="1"/>
  <c r="A19" i="2" s="1"/>
  <c r="A20" i="2" s="1"/>
  <c r="A21" i="2" s="1"/>
  <c r="A22" i="2" s="1"/>
  <c r="A23" i="2" s="1"/>
  <c r="A24" i="2" s="1"/>
  <c r="A25" i="2" s="1"/>
  <c r="A26" i="2" s="1"/>
  <c r="A27" i="2" l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l="1"/>
  <c r="A49" i="2" s="1"/>
  <c r="A50" i="2" s="1"/>
  <c r="A51" i="2" s="1"/>
  <c r="A52" i="2" s="1"/>
  <c r="A53" i="2" s="1"/>
  <c r="A54" i="2" s="1"/>
  <c r="A55" i="2" s="1"/>
  <c r="A56" i="2" l="1"/>
  <c r="A57" i="2" s="1"/>
  <c r="A58" i="2" s="1"/>
  <c r="A59" i="2" s="1"/>
  <c r="A60" i="2" s="1"/>
  <c r="A61" i="2" s="1"/>
  <c r="A10" i="3" l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62" i="2" l="1"/>
  <c r="A63" i="2" s="1"/>
  <c r="A64" i="2" s="1"/>
  <c r="A65" i="2" s="1"/>
  <c r="A66" i="2" s="1"/>
  <c r="A67" i="2" s="1"/>
  <c r="A68" i="2" s="1"/>
  <c r="A69" i="2" s="1"/>
  <c r="A70" i="2" s="1"/>
  <c r="A29" i="3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71" i="2" l="1"/>
  <c r="A72" i="2" l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7" i="2" s="1"/>
  <c r="A88" i="2" s="1"/>
  <c r="A89" i="2" s="1"/>
  <c r="A90" i="2" s="1"/>
  <c r="A91" i="2" s="1"/>
  <c r="A92" i="2" s="1"/>
  <c r="A93" i="2" l="1"/>
  <c r="A94" i="2" l="1"/>
  <c r="A95" i="2" s="1"/>
  <c r="A96" i="2" s="1"/>
  <c r="A97" i="2" l="1"/>
  <c r="A98" i="2" s="1"/>
  <c r="A99" i="2" s="1"/>
  <c r="A100" i="2" s="1"/>
  <c r="A101" i="2" s="1"/>
  <c r="A102" i="2" l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l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l="1"/>
  <c r="A131" i="2" s="1"/>
  <c r="A132" i="2" s="1"/>
  <c r="A133" i="2" s="1"/>
  <c r="A134" i="2" s="1"/>
  <c r="A135" i="2" l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l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165" i="2" s="1"/>
  <c r="A166" i="2" s="1"/>
  <c r="A167" i="2" s="1"/>
  <c r="A168" i="2" s="1"/>
  <c r="A169" i="2" s="1"/>
  <c r="A170" i="2" s="1"/>
  <c r="A171" i="2" s="1"/>
  <c r="A172" i="2" l="1"/>
  <c r="A173" i="2" s="1"/>
  <c r="A174" i="2" s="1"/>
  <c r="A175" i="2" s="1"/>
  <c r="A176" i="2" s="1"/>
  <c r="A177" i="2" s="1"/>
  <c r="A178" i="2" s="1"/>
  <c r="A179" i="2" s="1"/>
  <c r="A180" i="2" s="1"/>
  <c r="A181" i="2" s="1"/>
  <c r="A182" i="2" s="1"/>
  <c r="A183" i="2" s="1"/>
  <c r="G6" i="1"/>
  <c r="G4" i="1" s="1"/>
  <c r="J6" i="1"/>
  <c r="J4" i="1" s="1"/>
  <c r="I6" i="1"/>
  <c r="I4" i="1" s="1"/>
  <c r="H6" i="1"/>
  <c r="H4" i="1" s="1"/>
  <c r="A184" i="2" l="1"/>
  <c r="A185" i="2" s="1"/>
  <c r="A186" i="2" s="1"/>
  <c r="A187" i="2" s="1"/>
  <c r="A188" i="2" s="1"/>
  <c r="A189" i="2" s="1"/>
  <c r="A190" i="2" s="1"/>
  <c r="A191" i="2" s="1"/>
  <c r="A192" i="2" s="1"/>
  <c r="A193" i="2" s="1"/>
  <c r="A194" i="2" s="1"/>
  <c r="A195" i="2" s="1"/>
  <c r="A196" i="2" s="1"/>
  <c r="A197" i="2" s="1"/>
  <c r="A198" i="2" s="1"/>
  <c r="A199" i="2" s="1"/>
  <c r="A119" i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l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 Antolin</author>
  </authors>
  <commentList>
    <comment ref="T49" authorId="0" shapeId="0" xr:uid="{1F021F7A-D5EF-4D66-9637-9323D74B8225}">
      <text>
        <r>
          <rPr>
            <b/>
            <sz val="9"/>
            <color indexed="81"/>
            <rFont val="Tahoma"/>
            <family val="2"/>
          </rPr>
          <t>Frank Antolin: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<sst xmlns="http://schemas.openxmlformats.org/spreadsheetml/2006/main" count="1060" uniqueCount="364">
  <si>
    <t xml:space="preserve">  </t>
  </si>
  <si>
    <t>1st 2</t>
  </si>
  <si>
    <t>After 2</t>
  </si>
  <si>
    <t>Tue</t>
  </si>
  <si>
    <t>Thu</t>
  </si>
  <si>
    <t>Mo</t>
  </si>
  <si>
    <t xml:space="preserve"> </t>
  </si>
  <si>
    <t>No</t>
  </si>
  <si>
    <t>Dues</t>
  </si>
  <si>
    <t>Total</t>
  </si>
  <si>
    <t>Pin</t>
  </si>
  <si>
    <t>pot</t>
  </si>
  <si>
    <t>HN1</t>
  </si>
  <si>
    <t>of</t>
  </si>
  <si>
    <t>Hcap</t>
  </si>
  <si>
    <t>1st</t>
  </si>
  <si>
    <t>Adj</t>
  </si>
  <si>
    <t>Gross</t>
  </si>
  <si>
    <t>Tee</t>
  </si>
  <si>
    <t>Entries</t>
  </si>
  <si>
    <t>NetDB</t>
  </si>
  <si>
    <t>Rds</t>
  </si>
  <si>
    <t>Index</t>
  </si>
  <si>
    <t>Score</t>
  </si>
  <si>
    <t>Box</t>
  </si>
  <si>
    <t>Last, First (Nickname)</t>
  </si>
  <si>
    <t>Tour #1</t>
  </si>
  <si>
    <t xml:space="preserve"> (20)</t>
  </si>
  <si>
    <t>Old</t>
  </si>
  <si>
    <t>New</t>
  </si>
  <si>
    <t>adj</t>
  </si>
  <si>
    <t>Hdcp</t>
  </si>
  <si>
    <t>Mid</t>
  </si>
  <si>
    <t>Adams, Kenneth</t>
  </si>
  <si>
    <t>Adeboi, Larry</t>
  </si>
  <si>
    <t>Alaan, Ernie</t>
  </si>
  <si>
    <t>Alamea, Victor</t>
  </si>
  <si>
    <t>Fwd</t>
  </si>
  <si>
    <t>Allred, Dee</t>
  </si>
  <si>
    <t>Ancheta, Frank</t>
  </si>
  <si>
    <t>Anderson, Eric</t>
  </si>
  <si>
    <t>Andrews, Mike</t>
  </si>
  <si>
    <t>Anonas, Edgar</t>
  </si>
  <si>
    <t>Antolin, Frank</t>
  </si>
  <si>
    <t>Antonio, Roy</t>
  </si>
  <si>
    <t>Apao, Hank</t>
  </si>
  <si>
    <t>Aquino, Jesse</t>
  </si>
  <si>
    <t>Arnold, Mike</t>
  </si>
  <si>
    <t>Ayson, Rod</t>
  </si>
  <si>
    <t>Bailey, Roy</t>
  </si>
  <si>
    <t>Bowers, Dave</t>
  </si>
  <si>
    <t>Bredin, Paul</t>
  </si>
  <si>
    <t>Budija, Frank</t>
  </si>
  <si>
    <t>Chua, Johnny</t>
  </si>
  <si>
    <t>Church, Mario</t>
  </si>
  <si>
    <t>Cleveland, Gene</t>
  </si>
  <si>
    <t>Correa, Darren</t>
  </si>
  <si>
    <t>Costanios, Ethan</t>
  </si>
  <si>
    <t>Crenshaw, Gil</t>
  </si>
  <si>
    <t>Cuayzon, Ricky</t>
  </si>
  <si>
    <t>Dawkins, Darrell</t>
  </si>
  <si>
    <t>De Los Reyes, Carlos</t>
  </si>
  <si>
    <t>Delgado, Ron</t>
  </si>
  <si>
    <t>Denney, Ron</t>
  </si>
  <si>
    <t>Dilts, Al</t>
  </si>
  <si>
    <t>Dinco, Froy</t>
  </si>
  <si>
    <t>Domaoan, Elmer</t>
  </si>
  <si>
    <t>Duffey, Tim</t>
  </si>
  <si>
    <t>Escueta, Allan</t>
  </si>
  <si>
    <t xml:space="preserve">Everette, Ron </t>
  </si>
  <si>
    <t>Fama, Fernand</t>
  </si>
  <si>
    <t>Fernandez, Arthur</t>
  </si>
  <si>
    <t>Flagg, Allen</t>
  </si>
  <si>
    <t>Fontanella, Tort</t>
  </si>
  <si>
    <t>Forte, Henry</t>
  </si>
  <si>
    <t>Fortuno, Leo</t>
  </si>
  <si>
    <t>Foster, Bobby</t>
  </si>
  <si>
    <t>Foust, John</t>
  </si>
  <si>
    <t xml:space="preserve">Franklin, Joseph </t>
  </si>
  <si>
    <t>Gebrai, Tek</t>
  </si>
  <si>
    <t>Gess, Lee</t>
  </si>
  <si>
    <t>Glad, Larry</t>
  </si>
  <si>
    <t>Glad, Steven</t>
  </si>
  <si>
    <t>Goulart, Art</t>
  </si>
  <si>
    <t>Greene, Kent</t>
  </si>
  <si>
    <t>Grezlik, Kevin</t>
  </si>
  <si>
    <t>Griffin, Russ</t>
  </si>
  <si>
    <t>Grob, John</t>
  </si>
  <si>
    <t>Gunggavakin, Sam</t>
  </si>
  <si>
    <t>Gurley, Dwayne</t>
  </si>
  <si>
    <t>Gutzat, Fred</t>
  </si>
  <si>
    <t>Guzman, Martin</t>
  </si>
  <si>
    <t>Hannig, Brent</t>
  </si>
  <si>
    <t>Hernandez, Bob</t>
  </si>
  <si>
    <t>Hilburn, Doug</t>
  </si>
  <si>
    <t>Hiramoto, Ron</t>
  </si>
  <si>
    <t>Horton, Norm</t>
  </si>
  <si>
    <t>Howlett, Dan</t>
  </si>
  <si>
    <t>Hutchings, Joe</t>
  </si>
  <si>
    <t>Insong, Rocky</t>
  </si>
  <si>
    <t>Johnson, Larry</t>
  </si>
  <si>
    <t>Jones, Rick</t>
  </si>
  <si>
    <t>Khamis, Tom</t>
  </si>
  <si>
    <t>Kim, Brian</t>
  </si>
  <si>
    <t>King, Stephen</t>
  </si>
  <si>
    <t>King, Steve</t>
  </si>
  <si>
    <t>Kolone, Gibson</t>
  </si>
  <si>
    <t>Krogbin, Wayne</t>
  </si>
  <si>
    <t>Krueger, TJ</t>
  </si>
  <si>
    <t>Krum, Tony</t>
  </si>
  <si>
    <t>Lagula, Orlando</t>
  </si>
  <si>
    <t>Landini, Lou</t>
  </si>
  <si>
    <t>Lapuz, Dexter</t>
  </si>
  <si>
    <t>Larsen, Jay</t>
  </si>
  <si>
    <t>Lawson, Peter</t>
  </si>
  <si>
    <t>Ledesma, Emet</t>
  </si>
  <si>
    <t>Lee, Larry</t>
  </si>
  <si>
    <t>Lepua, George</t>
  </si>
  <si>
    <t>Licanto, Norm</t>
  </si>
  <si>
    <t>LiCausi, Jim</t>
  </si>
  <si>
    <t>Logan, Dwayne</t>
  </si>
  <si>
    <t>Luchetta, Mario</t>
  </si>
  <si>
    <t>Magee, Kevin</t>
  </si>
  <si>
    <t>Maliksi, Martin</t>
  </si>
  <si>
    <t>Malm, Harold</t>
  </si>
  <si>
    <t>Manalansan, Mike</t>
  </si>
  <si>
    <t>Mansueto, Eugene</t>
  </si>
  <si>
    <t>Marafioti, Frank</t>
  </si>
  <si>
    <t>Marzan, Flory</t>
  </si>
  <si>
    <t>McGuoirk, Tim</t>
  </si>
  <si>
    <t>McMillan, Doug</t>
  </si>
  <si>
    <t>Medina, Al</t>
  </si>
  <si>
    <t>Miller, John</t>
  </si>
  <si>
    <t>Miller, Michael</t>
  </si>
  <si>
    <t>Miner, Mike</t>
  </si>
  <si>
    <t>Mortera, Alan</t>
  </si>
  <si>
    <t>Moy, Gorman</t>
  </si>
  <si>
    <t>Nelson, Mike</t>
  </si>
  <si>
    <t>Neubauer,Ron</t>
  </si>
  <si>
    <t>Nguyen, Kevin</t>
  </si>
  <si>
    <t>Nieman, Bill</t>
  </si>
  <si>
    <t>Nurmi, Wayne</t>
  </si>
  <si>
    <t>Oyabu, Jerry</t>
  </si>
  <si>
    <t>Paling, Steve</t>
  </si>
  <si>
    <t>Pascua, Alberto</t>
  </si>
  <si>
    <t>Pelaez, Danny</t>
  </si>
  <si>
    <t>Pelaez, Lino</t>
  </si>
  <si>
    <t>Pena, Marty</t>
  </si>
  <si>
    <t>Perez, Chris</t>
  </si>
  <si>
    <t>Perez, Gene</t>
  </si>
  <si>
    <t>Perkins, Gene</t>
  </si>
  <si>
    <t>Peterson, Bud</t>
  </si>
  <si>
    <t>Plotkin, Steve</t>
  </si>
  <si>
    <t>Poblano. Jose</t>
  </si>
  <si>
    <t>Pratt, Bob</t>
  </si>
  <si>
    <t>Pudelwitts, Bob</t>
  </si>
  <si>
    <t>Rankin, Tommy</t>
  </si>
  <si>
    <t>Rauth, Don</t>
  </si>
  <si>
    <t>Reagan, Brad</t>
  </si>
  <si>
    <t>Reber, John</t>
  </si>
  <si>
    <t>Reese, Joe</t>
  </si>
  <si>
    <t>Ritchey, Hank</t>
  </si>
  <si>
    <t>Robinson, Will</t>
  </si>
  <si>
    <t>Rosier, Dustin</t>
  </si>
  <si>
    <t>Sablan, Greg</t>
  </si>
  <si>
    <t>Saldana, Francis</t>
  </si>
  <si>
    <t>Samatua, Tipasa</t>
  </si>
  <si>
    <t>Sanchez, Alexis</t>
  </si>
  <si>
    <t>Santos, James</t>
  </si>
  <si>
    <t>Santos, Rico</t>
  </si>
  <si>
    <t>Sarafijanovic, Bronco</t>
  </si>
  <si>
    <t>Scanlon, Floyd</t>
  </si>
  <si>
    <t>Schlobuhm,  Melvin</t>
  </si>
  <si>
    <t>Schreiner, Kevin</t>
  </si>
  <si>
    <t>Shannon, John</t>
  </si>
  <si>
    <t>Sherrell, Scott</t>
  </si>
  <si>
    <t>Spainhower, Steve</t>
  </si>
  <si>
    <t>Stewart, Casey</t>
  </si>
  <si>
    <t>Strebel, Josef</t>
  </si>
  <si>
    <t>Taitano, Richard</t>
  </si>
  <si>
    <t>Taitano, Roland</t>
  </si>
  <si>
    <t>Talavera, Erwin</t>
  </si>
  <si>
    <t>Taylor, Kim</t>
  </si>
  <si>
    <t>Tee, Dexter</t>
  </si>
  <si>
    <t>Thomas, Ronald</t>
  </si>
  <si>
    <t>Truman, Carl</t>
  </si>
  <si>
    <t xml:space="preserve">Tumaneng, Rocky </t>
  </si>
  <si>
    <t>VanHorne, Bob</t>
  </si>
  <si>
    <t>Verceles, Edmundo</t>
  </si>
  <si>
    <t>Wach, Jeff</t>
  </si>
  <si>
    <t>Walker, Bud</t>
  </si>
  <si>
    <t>Wallin, Wally</t>
  </si>
  <si>
    <t>Wesson, Greg</t>
  </si>
  <si>
    <t>Whitehead, Richard</t>
  </si>
  <si>
    <t>Wilson, Deon</t>
  </si>
  <si>
    <t xml:space="preserve">Wingco, Toy </t>
  </si>
  <si>
    <t>Wolf, Gerald</t>
  </si>
  <si>
    <t>Wong, Billy</t>
  </si>
  <si>
    <t>Wright, Eric</t>
  </si>
  <si>
    <t>Yale, Bob</t>
  </si>
  <si>
    <t>Young, Eric</t>
  </si>
  <si>
    <t>Zzz Barker, Liz</t>
  </si>
  <si>
    <t>Zzz Choichomroon, Joy</t>
  </si>
  <si>
    <t>Zzz Collopy, Jin Hui</t>
  </si>
  <si>
    <t>Zzz Fujimoto, Coleen</t>
  </si>
  <si>
    <t xml:space="preserve">Zzz Miller, Yvonne  </t>
  </si>
  <si>
    <t>Zzz Pierce, Cathy</t>
  </si>
  <si>
    <t>Zzz Stein, Ann</t>
  </si>
  <si>
    <t>Zzz Yamada, Karen</t>
  </si>
  <si>
    <t>Potret</t>
  </si>
  <si>
    <t>CTPRet</t>
  </si>
  <si>
    <t>Ft</t>
  </si>
  <si>
    <t>In</t>
  </si>
  <si>
    <t xml:space="preserve">The Mirage Weekly Pot Handicap 2023 Season Tour 1 </t>
  </si>
  <si>
    <t xml:space="preserve">Total </t>
  </si>
  <si>
    <t>Tour #2</t>
  </si>
  <si>
    <t>YE Tour #3</t>
  </si>
  <si>
    <t xml:space="preserve">after </t>
  </si>
  <si>
    <t>Wingco, Toy</t>
  </si>
  <si>
    <t>The Mirage Weekly Pot Handicap 2023 Season Tour 1 - Week 1</t>
  </si>
  <si>
    <t>G</t>
  </si>
  <si>
    <t>Guest List</t>
  </si>
  <si>
    <t># of Round</t>
  </si>
  <si>
    <r>
      <t>Alvarado,</t>
    </r>
    <r>
      <rPr>
        <sz val="12"/>
        <rFont val="Times New Roman"/>
        <family val="1"/>
      </rPr>
      <t xml:space="preserve"> Noli</t>
    </r>
  </si>
  <si>
    <t>Ancheta, Franklen</t>
  </si>
  <si>
    <t>Aquino,  Jess</t>
  </si>
  <si>
    <t>Aquino,  Tony</t>
  </si>
  <si>
    <t>G2</t>
  </si>
  <si>
    <t>Benz, Joe</t>
  </si>
  <si>
    <t>Boon</t>
  </si>
  <si>
    <t>Bowden, Steve</t>
  </si>
  <si>
    <t>Bredin, Conor</t>
  </si>
  <si>
    <t>Budija, Steve</t>
  </si>
  <si>
    <t>Bull, G</t>
  </si>
  <si>
    <t>Cabildo, George</t>
  </si>
  <si>
    <t>Call, Neil</t>
  </si>
  <si>
    <t>Carriger, Mark</t>
  </si>
  <si>
    <t>Casovan, Larry</t>
  </si>
  <si>
    <t>Chrisostomo, Art</t>
  </si>
  <si>
    <t>Coughlin, Jerry</t>
  </si>
  <si>
    <t>Crank,Tom</t>
  </si>
  <si>
    <t>Crisostomo, Art</t>
  </si>
  <si>
    <t>Davis,Rich</t>
  </si>
  <si>
    <t>Dinco, Froy Jr</t>
  </si>
  <si>
    <t>Dixon Andy</t>
  </si>
  <si>
    <t>Enriquez, Kris</t>
  </si>
  <si>
    <t>Eral, Nancy</t>
  </si>
  <si>
    <t>Farmer, Matt</t>
  </si>
  <si>
    <t>Flores, Francis</t>
  </si>
  <si>
    <t>Franklin, Joe</t>
  </si>
  <si>
    <t>Francisco, Peter</t>
  </si>
  <si>
    <t>Fujimoto, Coleen</t>
  </si>
  <si>
    <t>Gamboa, Ron</t>
  </si>
  <si>
    <t>Garcia, Ramon</t>
  </si>
  <si>
    <t>Gentry, James</t>
  </si>
  <si>
    <t>Horton, Scott</t>
  </si>
  <si>
    <t>Huff, Jerry</t>
  </si>
  <si>
    <t>Hwang, David</t>
  </si>
  <si>
    <t>Ilaoa</t>
  </si>
  <si>
    <t>Johnson, Gene</t>
  </si>
  <si>
    <t>Labrador, Bert</t>
  </si>
  <si>
    <t>Lawson, Pete</t>
  </si>
  <si>
    <t>Lee,Larry</t>
  </si>
  <si>
    <t xml:space="preserve">Liberti, Buzz  </t>
  </si>
  <si>
    <t>Little</t>
  </si>
  <si>
    <t>Lopez, Jay</t>
  </si>
  <si>
    <t>Lucas, Tway</t>
  </si>
  <si>
    <t>Lupich, Jeff</t>
  </si>
  <si>
    <t>Macdonald, Greg</t>
  </si>
  <si>
    <t>Macdonald, John</t>
  </si>
  <si>
    <t>Maltbie, Robert</t>
  </si>
  <si>
    <t>Marave, Mike</t>
  </si>
  <si>
    <t>Mason, Ed</t>
  </si>
  <si>
    <t>Neubauer, Ron</t>
  </si>
  <si>
    <t>Nieman, Colter</t>
  </si>
  <si>
    <t>Norris, Raul</t>
  </si>
  <si>
    <t>Oberster, Alan</t>
  </si>
  <si>
    <t>Oshtro,Dan</t>
  </si>
  <si>
    <t>Padilla, Dan</t>
  </si>
  <si>
    <t>Papa, Ben</t>
  </si>
  <si>
    <t xml:space="preserve">G </t>
  </si>
  <si>
    <t>Paterno, Ricardo</t>
  </si>
  <si>
    <t>Pena, Travis</t>
  </si>
  <si>
    <t>Peoples, Lew</t>
  </si>
  <si>
    <t>Pierce, Cathy</t>
  </si>
  <si>
    <t>Pudelwitts, Joe</t>
  </si>
  <si>
    <t>Pudelwitts, Nancy</t>
  </si>
  <si>
    <t>Quidachay, Joey</t>
  </si>
  <si>
    <t>Ray, Jimmel</t>
  </si>
  <si>
    <t>Roberto, Chris</t>
  </si>
  <si>
    <t>Rohr Jr., Tim</t>
  </si>
  <si>
    <t>Roth, Tim</t>
  </si>
  <si>
    <t>Rutledge</t>
  </si>
  <si>
    <t>Sacramento, Jet</t>
  </si>
  <si>
    <t>Sar, Bo</t>
  </si>
  <si>
    <t>Sarmiento, Bill</t>
  </si>
  <si>
    <t>Sanstrum, Lars</t>
  </si>
  <si>
    <t>Scott, Bill</t>
  </si>
  <si>
    <t>Shane, Ricky</t>
  </si>
  <si>
    <t>Shitemoto, Ty</t>
  </si>
  <si>
    <t xml:space="preserve">    G</t>
  </si>
  <si>
    <t>Sigler, Bob</t>
  </si>
  <si>
    <t>Schneider, Heath</t>
  </si>
  <si>
    <t>Sloan</t>
  </si>
  <si>
    <t>Snider, Jay</t>
  </si>
  <si>
    <t>Spradling, Kerry</t>
  </si>
  <si>
    <t>Stein,Steve</t>
  </si>
  <si>
    <t xml:space="preserve">   G</t>
  </si>
  <si>
    <t xml:space="preserve"> Sumarat, Ejay</t>
  </si>
  <si>
    <t>Sunny</t>
  </si>
  <si>
    <t>Taylor, Kent</t>
  </si>
  <si>
    <t>Teklet Bebri</t>
  </si>
  <si>
    <t>Tesdale, Keith</t>
  </si>
  <si>
    <t>Valdez, Zidriek</t>
  </si>
  <si>
    <t>Wago, Grant</t>
  </si>
  <si>
    <t>Wago, Yumi</t>
  </si>
  <si>
    <t>Walker,Ron</t>
  </si>
  <si>
    <t>Washington Phil</t>
  </si>
  <si>
    <t>Whatamouth, J</t>
  </si>
  <si>
    <t>Whitehead, Diana</t>
  </si>
  <si>
    <t>Whitmore,Paul</t>
  </si>
  <si>
    <t>Zoltnick, Jeff</t>
  </si>
  <si>
    <t xml:space="preserve">      </t>
  </si>
  <si>
    <t xml:space="preserve">Dawson, Toby </t>
  </si>
  <si>
    <t>Hammond, Rich</t>
  </si>
  <si>
    <t>Mauga, Pete</t>
  </si>
  <si>
    <t>Fletcher, Jim</t>
  </si>
  <si>
    <t xml:space="preserve">Ulufale, Mike </t>
  </si>
  <si>
    <t>Montera, Alan</t>
  </si>
  <si>
    <t>Ah-Ching, Paul</t>
  </si>
  <si>
    <t>Boyakins,Greg</t>
  </si>
  <si>
    <t>Faaesea, Dave</t>
  </si>
  <si>
    <t>Tupuola , Tunu</t>
  </si>
  <si>
    <t>Torres,Pat</t>
  </si>
  <si>
    <t>Williams,Steve</t>
  </si>
  <si>
    <t>CTP Winners Tue</t>
  </si>
  <si>
    <t>CTP Winners Thu</t>
  </si>
  <si>
    <t>Ilaoa,Philip</t>
  </si>
  <si>
    <t>Ilaoa, Filipo</t>
  </si>
  <si>
    <t>Hamilton, Andre</t>
  </si>
  <si>
    <t>POT</t>
  </si>
  <si>
    <t>Duce</t>
  </si>
  <si>
    <t xml:space="preserve">Mid </t>
  </si>
  <si>
    <t>Mohney, Terry</t>
  </si>
  <si>
    <t>Gold</t>
  </si>
  <si>
    <t>#11</t>
  </si>
  <si>
    <t>Tili,Wayne</t>
  </si>
  <si>
    <t>Sakomoto,Dan</t>
  </si>
  <si>
    <t>The Mirage Weekly Pot Handicap 2025 Tour 2 - Week 5</t>
  </si>
  <si>
    <t>Scores for use on Apr 01/Apr 03, 2025 - Stallion Mountain</t>
  </si>
  <si>
    <t>White</t>
  </si>
  <si>
    <t>M69.3/124</t>
  </si>
  <si>
    <t>M66.5/119</t>
  </si>
  <si>
    <t>L71.7/124</t>
  </si>
  <si>
    <t>#3</t>
  </si>
  <si>
    <t>148 yd</t>
  </si>
  <si>
    <t>#5</t>
  </si>
  <si>
    <t>182 yd</t>
  </si>
  <si>
    <t>126 yd</t>
  </si>
  <si>
    <t>#17</t>
  </si>
  <si>
    <t>149 yd</t>
  </si>
  <si>
    <t>Torres, Pat</t>
  </si>
  <si>
    <t>Tili, Wayne</t>
  </si>
  <si>
    <t>Sakomoto, Dan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</si>
</sst>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"/>
    <numFmt numFmtId="165" formatCode="0.0"/>
    <numFmt numFmtId="166" formatCode="_(&quot;$&quot;* #,##0_);_(&quot;$&quot;* \(#,##0\);_(&quot;$&quot;* &quot;-&quot;??_);_(@_)"/>
  </numFmts>
  <fonts count="29" x14ac:knownFonts="1">
    <font>
      <sz val="12"/>
      <color rgb="FF000000"/>
      <name val="Arial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rgb="FF000000"/>
      <name val="Times New Roman"/>
      <family val="1"/>
    </font>
    <font>
      <sz val="11"/>
      <color theme="1"/>
      <name val="Times New Roman"/>
      <family val="1"/>
    </font>
    <font>
      <sz val="11"/>
      <name val="Arial"/>
      <family val="2"/>
    </font>
    <font>
      <b/>
      <sz val="12"/>
      <name val="Times New Roman"/>
      <family val="1"/>
    </font>
    <font>
      <u/>
      <sz val="12"/>
      <color theme="10"/>
      <name val="Arial"/>
      <family val="2"/>
    </font>
    <font>
      <u/>
      <sz val="11"/>
      <name val="Times New Roman"/>
      <family val="1"/>
    </font>
    <font>
      <sz val="8"/>
      <name val="Arial"/>
      <family val="2"/>
    </font>
    <font>
      <sz val="10"/>
      <name val="Times New Roman"/>
      <family val="1"/>
    </font>
    <font>
      <sz val="12"/>
      <name val="Times New Roman"/>
      <family val="1"/>
    </font>
    <font>
      <sz val="9"/>
      <color rgb="FF000000"/>
      <name val="Arial"/>
      <family val="2"/>
    </font>
    <font>
      <sz val="9"/>
      <name val="Times New Roman"/>
      <family val="1"/>
    </font>
    <font>
      <sz val="10"/>
      <color rgb="FF000000"/>
      <name val="Arial"/>
      <family val="2"/>
    </font>
    <font>
      <sz val="28"/>
      <color rgb="FF000000"/>
      <name val="Arial"/>
      <family val="2"/>
    </font>
    <font>
      <u/>
      <sz val="12"/>
      <name val="Arial"/>
      <family val="2"/>
    </font>
    <font>
      <sz val="12"/>
      <color rgb="FF000000"/>
      <name val="Arial"/>
      <family val="2"/>
    </font>
    <font>
      <sz val="12"/>
      <name val="Arial"/>
      <family val="2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name val="Times New Roman"/>
      <family val="1"/>
    </font>
    <font>
      <b/>
      <sz val="14"/>
      <name val="Times New Roman"/>
      <family val="1"/>
    </font>
    <font>
      <b/>
      <u/>
      <sz val="14"/>
      <name val="Times New Roman"/>
      <family val="1"/>
    </font>
    <font>
      <sz val="12"/>
      <color rgb="FF00000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44" fontId="28" fillId="0" borderId="0" applyFont="0" applyFill="0" applyBorder="0" applyAlignment="0" applyProtection="0"/>
  </cellStyleXfs>
  <cellXfs count="171">
    <xf numFmtId="0" fontId="0" fillId="0" borderId="0" xfId="0" applyAlignment="1">
      <alignment vertical="center"/>
    </xf>
    <xf numFmtId="0" fontId="1" fillId="0" borderId="2" xfId="0" applyFont="1" applyBorder="1" applyAlignment="1">
      <alignment horizontal="center"/>
    </xf>
    <xf numFmtId="0" fontId="1" fillId="0" borderId="2" xfId="0" applyFont="1" applyBorder="1"/>
    <xf numFmtId="0" fontId="3" fillId="0" borderId="2" xfId="0" applyFont="1" applyBorder="1" applyAlignment="1">
      <alignment vertical="center"/>
    </xf>
    <xf numFmtId="165" fontId="1" fillId="0" borderId="2" xfId="0" applyNumberFormat="1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left"/>
    </xf>
    <xf numFmtId="1" fontId="1" fillId="0" borderId="2" xfId="0" applyNumberFormat="1" applyFont="1" applyBorder="1"/>
    <xf numFmtId="8" fontId="1" fillId="0" borderId="2" xfId="0" applyNumberFormat="1" applyFont="1" applyBorder="1"/>
    <xf numFmtId="164" fontId="2" fillId="0" borderId="2" xfId="0" applyNumberFormat="1" applyFont="1" applyBorder="1" applyAlignment="1">
      <alignment horizontal="center"/>
    </xf>
    <xf numFmtId="165" fontId="3" fillId="0" borderId="2" xfId="0" applyNumberFormat="1" applyFont="1" applyBorder="1" applyAlignment="1">
      <alignment vertical="center"/>
    </xf>
    <xf numFmtId="0" fontId="6" fillId="0" borderId="2" xfId="0" applyFont="1" applyBorder="1"/>
    <xf numFmtId="1" fontId="2" fillId="0" borderId="2" xfId="0" applyNumberFormat="1" applyFont="1" applyBorder="1" applyAlignment="1">
      <alignment horizontal="left"/>
    </xf>
    <xf numFmtId="0" fontId="0" fillId="0" borderId="2" xfId="0" applyBorder="1" applyAlignment="1">
      <alignment vertical="center"/>
    </xf>
    <xf numFmtId="0" fontId="6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left"/>
    </xf>
    <xf numFmtId="0" fontId="1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164" fontId="3" fillId="2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/>
    <xf numFmtId="0" fontId="0" fillId="2" borderId="0" xfId="0" applyFill="1" applyAlignment="1">
      <alignment vertical="center"/>
    </xf>
    <xf numFmtId="0" fontId="3" fillId="2" borderId="2" xfId="0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 vertical="top"/>
    </xf>
    <xf numFmtId="49" fontId="1" fillId="2" borderId="2" xfId="0" applyNumberFormat="1" applyFont="1" applyFill="1" applyBorder="1" applyAlignment="1">
      <alignment horizontal="center"/>
    </xf>
    <xf numFmtId="0" fontId="0" fillId="2" borderId="2" xfId="0" applyFill="1" applyBorder="1" applyAlignment="1">
      <alignment vertical="center"/>
    </xf>
    <xf numFmtId="0" fontId="5" fillId="2" borderId="2" xfId="0" applyFont="1" applyFill="1" applyBorder="1" applyAlignment="1">
      <alignment horizontal="center"/>
    </xf>
    <xf numFmtId="1" fontId="1" fillId="2" borderId="2" xfId="0" applyNumberFormat="1" applyFont="1" applyFill="1" applyBorder="1" applyAlignment="1">
      <alignment horizontal="center"/>
    </xf>
    <xf numFmtId="16" fontId="1" fillId="2" borderId="2" xfId="0" applyNumberFormat="1" applyFont="1" applyFill="1" applyBorder="1" applyAlignment="1">
      <alignment horizontal="center"/>
    </xf>
    <xf numFmtId="16" fontId="1" fillId="0" borderId="2" xfId="0" applyNumberFormat="1" applyFont="1" applyBorder="1" applyAlignment="1">
      <alignment horizontal="center"/>
    </xf>
    <xf numFmtId="0" fontId="11" fillId="0" borderId="2" xfId="0" applyFont="1" applyBorder="1"/>
    <xf numFmtId="0" fontId="12" fillId="0" borderId="0" xfId="0" applyFont="1" applyAlignment="1">
      <alignment vertical="center"/>
    </xf>
    <xf numFmtId="0" fontId="13" fillId="0" borderId="2" xfId="0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0" fillId="2" borderId="2" xfId="0" applyFont="1" applyFill="1" applyBorder="1"/>
    <xf numFmtId="0" fontId="15" fillId="0" borderId="0" xfId="0" applyFont="1" applyAlignment="1">
      <alignment vertical="center"/>
    </xf>
    <xf numFmtId="0" fontId="0" fillId="2" borderId="7" xfId="0" applyFill="1" applyBorder="1" applyAlignment="1">
      <alignment vertical="center"/>
    </xf>
    <xf numFmtId="164" fontId="4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left"/>
    </xf>
    <xf numFmtId="0" fontId="16" fillId="0" borderId="2" xfId="1" applyFont="1" applyFill="1" applyBorder="1" applyAlignment="1">
      <alignment horizontal="center"/>
    </xf>
    <xf numFmtId="0" fontId="17" fillId="0" borderId="2" xfId="0" applyFont="1" applyBorder="1" applyAlignment="1">
      <alignment vertical="center"/>
    </xf>
    <xf numFmtId="16" fontId="0" fillId="0" borderId="2" xfId="0" applyNumberFormat="1" applyBorder="1" applyAlignment="1">
      <alignment vertical="center"/>
    </xf>
    <xf numFmtId="0" fontId="18" fillId="2" borderId="2" xfId="0" applyFont="1" applyFill="1" applyBorder="1" applyAlignment="1">
      <alignment vertical="center"/>
    </xf>
    <xf numFmtId="164" fontId="21" fillId="0" borderId="2" xfId="2" applyNumberFormat="1" applyFont="1" applyFill="1" applyBorder="1" applyAlignment="1">
      <alignment horizontal="center"/>
    </xf>
    <xf numFmtId="0" fontId="21" fillId="0" borderId="2" xfId="3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/>
    </xf>
    <xf numFmtId="1" fontId="3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top"/>
    </xf>
    <xf numFmtId="1" fontId="14" fillId="2" borderId="2" xfId="0" applyNumberFormat="1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left"/>
    </xf>
    <xf numFmtId="165" fontId="1" fillId="2" borderId="2" xfId="0" applyNumberFormat="1" applyFont="1" applyFill="1" applyBorder="1" applyAlignment="1">
      <alignment horizontal="center"/>
    </xf>
    <xf numFmtId="8" fontId="1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center"/>
    </xf>
    <xf numFmtId="0" fontId="14" fillId="0" borderId="0" xfId="0" applyFont="1" applyAlignment="1">
      <alignment horizontal="center" vertical="center"/>
    </xf>
    <xf numFmtId="164" fontId="1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165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2" fillId="2" borderId="0" xfId="0" applyFont="1" applyFill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7" fillId="2" borderId="2" xfId="1" applyFill="1" applyBorder="1" applyAlignment="1">
      <alignment horizont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9" xfId="0" applyFont="1" applyBorder="1"/>
    <xf numFmtId="0" fontId="1" fillId="0" borderId="9" xfId="0" applyFont="1" applyBorder="1" applyAlignment="1">
      <alignment vertical="center"/>
    </xf>
    <xf numFmtId="0" fontId="11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1" fillId="0" borderId="5" xfId="0" applyFont="1" applyBorder="1"/>
    <xf numFmtId="0" fontId="1" fillId="0" borderId="1" xfId="0" applyFont="1" applyBorder="1" applyAlignment="1">
      <alignment vertical="center"/>
    </xf>
    <xf numFmtId="0" fontId="1" fillId="5" borderId="2" xfId="0" applyFont="1" applyFill="1" applyBorder="1"/>
    <xf numFmtId="0" fontId="1" fillId="5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6" borderId="2" xfId="0" applyFont="1" applyFill="1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horizontal="center"/>
    </xf>
    <xf numFmtId="0" fontId="1" fillId="8" borderId="2" xfId="0" applyFont="1" applyFill="1" applyBorder="1" applyAlignment="1">
      <alignment vertical="center"/>
    </xf>
    <xf numFmtId="0" fontId="1" fillId="9" borderId="2" xfId="0" applyFont="1" applyFill="1" applyBorder="1"/>
    <xf numFmtId="1" fontId="1" fillId="10" borderId="2" xfId="0" applyNumberFormat="1" applyFont="1" applyFill="1" applyBorder="1" applyAlignment="1">
      <alignment horizontal="center"/>
    </xf>
    <xf numFmtId="1" fontId="1" fillId="11" borderId="2" xfId="0" applyNumberFormat="1" applyFont="1" applyFill="1" applyBorder="1" applyAlignment="1">
      <alignment horizontal="center"/>
    </xf>
    <xf numFmtId="1" fontId="1" fillId="8" borderId="2" xfId="0" applyNumberFormat="1" applyFont="1" applyFill="1" applyBorder="1" applyAlignment="1">
      <alignment horizontal="center"/>
    </xf>
    <xf numFmtId="1" fontId="1" fillId="6" borderId="2" xfId="0" applyNumberFormat="1" applyFont="1" applyFill="1" applyBorder="1" applyAlignment="1">
      <alignment horizontal="center"/>
    </xf>
    <xf numFmtId="0" fontId="1" fillId="0" borderId="2" xfId="1" applyFont="1" applyFill="1" applyBorder="1" applyAlignment="1">
      <alignment horizontal="center"/>
    </xf>
    <xf numFmtId="0" fontId="1" fillId="0" borderId="2" xfId="1" applyFont="1" applyFill="1" applyBorder="1" applyAlignment="1">
      <alignment vertical="center"/>
    </xf>
    <xf numFmtId="0" fontId="1" fillId="0" borderId="2" xfId="1" applyFont="1" applyFill="1" applyBorder="1" applyAlignment="1">
      <alignment horizontal="left"/>
    </xf>
    <xf numFmtId="6" fontId="1" fillId="0" borderId="2" xfId="1" applyNumberFormat="1" applyFont="1" applyFill="1" applyBorder="1" applyAlignment="1">
      <alignment horizontal="center"/>
    </xf>
    <xf numFmtId="0" fontId="21" fillId="2" borderId="2" xfId="3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0" fontId="16" fillId="0" borderId="2" xfId="1" applyFont="1" applyFill="1" applyBorder="1"/>
    <xf numFmtId="0" fontId="1" fillId="5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2" xfId="0" applyFont="1" applyFill="1" applyBorder="1"/>
    <xf numFmtId="0" fontId="1" fillId="0" borderId="2" xfId="0" applyFont="1" applyFill="1" applyBorder="1" applyAlignment="1">
      <alignment vertical="center"/>
    </xf>
    <xf numFmtId="165" fontId="1" fillId="0" borderId="2" xfId="0" applyNumberFormat="1" applyFont="1" applyFill="1" applyBorder="1" applyAlignment="1">
      <alignment horizontal="center"/>
    </xf>
    <xf numFmtId="14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center"/>
    </xf>
    <xf numFmtId="164" fontId="2" fillId="0" borderId="2" xfId="0" applyNumberFormat="1" applyFont="1" applyFill="1" applyBorder="1" applyAlignment="1">
      <alignment horizontal="center"/>
    </xf>
    <xf numFmtId="165" fontId="1" fillId="0" borderId="2" xfId="0" applyNumberFormat="1" applyFont="1" applyFill="1" applyBorder="1" applyAlignment="1">
      <alignment horizontal="right"/>
    </xf>
    <xf numFmtId="0" fontId="1" fillId="0" borderId="0" xfId="0" applyFont="1" applyFill="1" applyAlignment="1">
      <alignment vertical="center"/>
    </xf>
    <xf numFmtId="0" fontId="1" fillId="0" borderId="6" xfId="0" applyFont="1" applyFill="1" applyBorder="1"/>
    <xf numFmtId="165" fontId="1" fillId="0" borderId="2" xfId="0" applyNumberFormat="1" applyFont="1" applyFill="1" applyBorder="1" applyAlignment="1">
      <alignment horizontal="right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65" fontId="1" fillId="0" borderId="6" xfId="0" applyNumberFormat="1" applyFont="1" applyFill="1" applyBorder="1"/>
    <xf numFmtId="164" fontId="1" fillId="0" borderId="2" xfId="0" applyNumberFormat="1" applyFont="1" applyFill="1" applyBorder="1" applyAlignment="1">
      <alignment horizontal="center"/>
    </xf>
    <xf numFmtId="16" fontId="1" fillId="0" borderId="2" xfId="0" applyNumberFormat="1" applyFont="1" applyFill="1" applyBorder="1" applyAlignment="1">
      <alignment horizontal="center"/>
    </xf>
    <xf numFmtId="6" fontId="1" fillId="0" borderId="2" xfId="0" applyNumberFormat="1" applyFont="1" applyFill="1" applyBorder="1" applyAlignment="1">
      <alignment horizontal="center"/>
    </xf>
    <xf numFmtId="166" fontId="1" fillId="0" borderId="2" xfId="4" applyNumberFormat="1" applyFont="1" applyFill="1" applyBorder="1" applyAlignment="1">
      <alignment horizontal="center"/>
    </xf>
    <xf numFmtId="165" fontId="1" fillId="0" borderId="0" xfId="0" applyNumberFormat="1" applyFont="1" applyFill="1" applyAlignment="1">
      <alignment horizontal="center"/>
    </xf>
    <xf numFmtId="1" fontId="1" fillId="0" borderId="2" xfId="0" applyNumberFormat="1" applyFont="1" applyFill="1" applyBorder="1" applyAlignment="1">
      <alignment horizontal="center"/>
    </xf>
    <xf numFmtId="0" fontId="1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vertical="center"/>
    </xf>
    <xf numFmtId="0" fontId="2" fillId="0" borderId="6" xfId="0" applyFont="1" applyFill="1" applyBorder="1"/>
    <xf numFmtId="0" fontId="2" fillId="0" borderId="2" xfId="0" applyFont="1" applyFill="1" applyBorder="1"/>
    <xf numFmtId="6" fontId="1" fillId="0" borderId="2" xfId="0" applyNumberFormat="1" applyFont="1" applyFill="1" applyBorder="1" applyAlignment="1">
      <alignment horizontal="center" vertical="center"/>
    </xf>
    <xf numFmtId="0" fontId="8" fillId="0" borderId="6" xfId="0" applyFont="1" applyFill="1" applyBorder="1"/>
    <xf numFmtId="0" fontId="1" fillId="0" borderId="2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center"/>
    </xf>
    <xf numFmtId="165" fontId="1" fillId="0" borderId="2" xfId="0" applyNumberFormat="1" applyFont="1" applyFill="1" applyBorder="1"/>
    <xf numFmtId="0" fontId="1" fillId="0" borderId="0" xfId="0" applyFont="1" applyFill="1" applyAlignment="1">
      <alignment horizontal="center"/>
    </xf>
    <xf numFmtId="164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left"/>
    </xf>
    <xf numFmtId="165" fontId="1" fillId="0" borderId="2" xfId="0" applyNumberFormat="1" applyFont="1" applyFill="1" applyBorder="1" applyAlignment="1">
      <alignment horizontal="left" vertical="top"/>
    </xf>
    <xf numFmtId="1" fontId="2" fillId="0" borderId="2" xfId="0" applyNumberFormat="1" applyFont="1" applyFill="1" applyBorder="1" applyAlignment="1">
      <alignment horizontal="center"/>
    </xf>
    <xf numFmtId="0" fontId="25" fillId="0" borderId="6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1" fontId="1" fillId="0" borderId="2" xfId="0" applyNumberFormat="1" applyFont="1" applyFill="1" applyBorder="1" applyAlignment="1">
      <alignment horizontal="left"/>
    </xf>
    <xf numFmtId="0" fontId="1" fillId="0" borderId="10" xfId="0" applyFont="1" applyFill="1" applyBorder="1"/>
    <xf numFmtId="0" fontId="1" fillId="0" borderId="9" xfId="0" applyFont="1" applyFill="1" applyBorder="1"/>
    <xf numFmtId="49" fontId="1" fillId="0" borderId="2" xfId="0" applyNumberFormat="1" applyFont="1" applyFill="1" applyBorder="1" applyAlignment="1">
      <alignment horizontal="center"/>
    </xf>
    <xf numFmtId="6" fontId="1" fillId="0" borderId="2" xfId="0" applyNumberFormat="1" applyFont="1" applyFill="1" applyBorder="1" applyAlignment="1">
      <alignment horizontal="left"/>
    </xf>
    <xf numFmtId="6" fontId="1" fillId="0" borderId="2" xfId="0" applyNumberFormat="1" applyFont="1" applyFill="1" applyBorder="1" applyAlignment="1">
      <alignment vertical="center"/>
    </xf>
    <xf numFmtId="0" fontId="1" fillId="0" borderId="2" xfId="0" applyFont="1" applyFill="1" applyBorder="1" applyAlignment="1">
      <alignment horizontal="left" vertical="top"/>
    </xf>
    <xf numFmtId="0" fontId="26" fillId="0" borderId="2" xfId="0" applyFont="1" applyFill="1" applyBorder="1" applyAlignment="1">
      <alignment horizontal="center"/>
    </xf>
    <xf numFmtId="0" fontId="27" fillId="0" borderId="6" xfId="0" applyFont="1" applyFill="1" applyBorder="1"/>
    <xf numFmtId="0" fontId="26" fillId="0" borderId="2" xfId="0" applyFont="1" applyFill="1" applyBorder="1"/>
    <xf numFmtId="164" fontId="1" fillId="0" borderId="2" xfId="0" applyNumberFormat="1" applyFont="1" applyFill="1" applyBorder="1" applyAlignment="1">
      <alignment horizontal="center" vertical="top"/>
    </xf>
    <xf numFmtId="0" fontId="11" fillId="0" borderId="2" xfId="0" applyFont="1" applyFill="1" applyBorder="1" applyAlignment="1">
      <alignment horizontal="center"/>
    </xf>
    <xf numFmtId="164" fontId="1" fillId="0" borderId="2" xfId="0" applyNumberFormat="1" applyFont="1" applyFill="1" applyBorder="1" applyAlignment="1">
      <alignment horizontal="left"/>
    </xf>
    <xf numFmtId="0" fontId="11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center"/>
    </xf>
    <xf numFmtId="6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1" fillId="0" borderId="4" xfId="0" applyNumberFormat="1" applyFont="1" applyFill="1" applyBorder="1"/>
    <xf numFmtId="0" fontId="1" fillId="0" borderId="5" xfId="0" applyFont="1" applyFill="1" applyBorder="1"/>
    <xf numFmtId="0" fontId="1" fillId="0" borderId="3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1" fillId="0" borderId="7" xfId="0" applyFont="1" applyFill="1" applyBorder="1" applyAlignment="1">
      <alignment vertical="center"/>
    </xf>
    <xf numFmtId="165" fontId="1" fillId="0" borderId="7" xfId="0" applyNumberFormat="1" applyFont="1" applyFill="1" applyBorder="1" applyAlignment="1">
      <alignment vertical="center"/>
    </xf>
    <xf numFmtId="165" fontId="1" fillId="0" borderId="0" xfId="0" applyNumberFormat="1" applyFont="1" applyFill="1" applyAlignment="1">
      <alignment vertical="center"/>
    </xf>
    <xf numFmtId="0" fontId="1" fillId="0" borderId="5" xfId="0" applyFont="1" applyFill="1" applyBorder="1" applyAlignment="1">
      <alignment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1" fillId="0" borderId="0" xfId="0" applyFont="1" applyFill="1" applyAlignment="1">
      <alignment horizontal="right" vertical="center"/>
    </xf>
    <xf numFmtId="1" fontId="6" fillId="0" borderId="2" xfId="0" applyNumberFormat="1" applyFont="1" applyFill="1" applyBorder="1"/>
    <xf numFmtId="1" fontId="1" fillId="0" borderId="2" xfId="0" applyNumberFormat="1" applyFont="1" applyFill="1" applyBorder="1"/>
    <xf numFmtId="8" fontId="1" fillId="0" borderId="2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/>
    <xf numFmtId="0" fontId="1" fillId="0" borderId="0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</cellXfs>
  <cellStyles count="5">
    <cellStyle name="Bad" xfId="2" builtinId="27"/>
    <cellStyle name="Currency" xfId="4" builtinId="4"/>
    <cellStyle name="Hyperlink" xfId="1" builtinId="8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G@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U312"/>
  <sheetViews>
    <sheetView tabSelected="1" workbookViewId="0">
      <pane ySplit="7" topLeftCell="A8" activePane="bottomLeft" state="frozen"/>
      <selection pane="bottomLeft"/>
    </sheetView>
  </sheetViews>
  <sheetFormatPr defaultColWidth="11.21875" defaultRowHeight="15" customHeight="1" x14ac:dyDescent="0.2"/>
  <cols>
    <col min="1" max="1" width="4.21875" style="105" customWidth="1"/>
    <col min="2" max="2" width="4.5546875" style="105" customWidth="1"/>
    <col min="3" max="3" width="5" style="105" customWidth="1"/>
    <col min="4" max="4" width="17.33203125" style="66" customWidth="1"/>
    <col min="5" max="5" width="5.6640625" style="109" customWidth="1"/>
    <col min="6" max="6" width="5.44140625" style="105" customWidth="1"/>
    <col min="7" max="7" width="4.88671875" style="105" customWidth="1"/>
    <col min="8" max="8" width="4.44140625" style="105" customWidth="1"/>
    <col min="9" max="9" width="4.6640625" style="105" customWidth="1"/>
    <col min="10" max="10" width="5" style="105" customWidth="1"/>
    <col min="11" max="11" width="6.109375" style="105" customWidth="1"/>
    <col min="12" max="12" width="6.6640625" style="105" customWidth="1"/>
    <col min="13" max="13" width="4.88671875" style="105" customWidth="1"/>
    <col min="14" max="14" width="4.6640625" style="163" customWidth="1"/>
    <col min="15" max="15" width="5.109375" style="100" customWidth="1"/>
    <col min="16" max="16" width="8" style="158" customWidth="1"/>
    <col min="17" max="17" width="5.21875" style="105" customWidth="1"/>
    <col min="18" max="18" width="5.33203125" style="105" customWidth="1"/>
    <col min="19" max="20" width="5" style="96" customWidth="1"/>
    <col min="21" max="22" width="6.77734375" style="105" customWidth="1"/>
    <col min="23" max="23" width="18.109375" style="105" customWidth="1"/>
    <col min="24" max="24" width="3.6640625" style="105" customWidth="1"/>
    <col min="25" max="25" width="3.21875" style="105" customWidth="1"/>
    <col min="26" max="26" width="4.44140625" style="105" customWidth="1"/>
    <col min="27" max="27" width="4.21875" style="105" customWidth="1"/>
    <col min="28" max="32" width="4.44140625" style="105" customWidth="1"/>
    <col min="33" max="47" width="8.88671875" style="105" customWidth="1"/>
    <col min="48" max="94" width="8.88671875" style="66" customWidth="1"/>
    <col min="95" max="16384" width="11.21875" style="66"/>
  </cols>
  <sheetData>
    <row r="1" spans="1:98" ht="15" customHeight="1" x14ac:dyDescent="0.25">
      <c r="A1" s="164" t="s">
        <v>348</v>
      </c>
      <c r="B1" s="124"/>
      <c r="C1" s="124"/>
      <c r="D1" s="2"/>
      <c r="E1" s="94"/>
      <c r="F1" s="94"/>
      <c r="G1" s="97"/>
      <c r="H1" s="94" t="s">
        <v>0</v>
      </c>
      <c r="I1" s="94" t="s">
        <v>0</v>
      </c>
      <c r="J1" s="94"/>
      <c r="K1" s="98">
        <v>45356</v>
      </c>
      <c r="L1" s="98">
        <v>45417</v>
      </c>
      <c r="M1" s="96"/>
      <c r="N1" s="99"/>
      <c r="P1" s="100"/>
      <c r="Q1" s="96"/>
      <c r="R1" s="96"/>
      <c r="U1" s="96"/>
      <c r="V1" s="96"/>
      <c r="W1" s="96"/>
      <c r="X1" s="96"/>
      <c r="Y1" s="96"/>
      <c r="Z1" s="101"/>
      <c r="AA1" s="96"/>
      <c r="AB1" s="96"/>
      <c r="AC1" s="96"/>
      <c r="AD1" s="96"/>
      <c r="AE1" s="101"/>
      <c r="AF1" s="96"/>
      <c r="AG1" s="96"/>
      <c r="AH1" s="96"/>
      <c r="AI1" s="96"/>
      <c r="AJ1" s="96"/>
      <c r="AK1" s="96"/>
      <c r="AL1" s="96"/>
      <c r="AM1" s="96"/>
      <c r="AN1" s="96"/>
      <c r="AO1" s="96"/>
      <c r="AP1" s="96"/>
      <c r="AQ1" s="96"/>
      <c r="AR1" s="96"/>
      <c r="AS1" s="96"/>
      <c r="AT1" s="96"/>
      <c r="AU1" s="96"/>
      <c r="AV1" s="65"/>
      <c r="AW1" s="65"/>
      <c r="AX1" s="65"/>
      <c r="AY1" s="65"/>
      <c r="AZ1" s="65"/>
      <c r="BA1" s="65"/>
      <c r="BB1" s="65"/>
      <c r="BC1" s="65"/>
      <c r="BD1" s="65"/>
      <c r="BE1" s="65"/>
      <c r="BF1" s="65"/>
      <c r="BG1" s="65"/>
      <c r="BH1" s="65"/>
      <c r="BI1" s="65"/>
      <c r="BJ1" s="65"/>
      <c r="BK1" s="65"/>
      <c r="BL1" s="65"/>
      <c r="BM1" s="65"/>
      <c r="BN1" s="65"/>
      <c r="BO1" s="65"/>
      <c r="BP1" s="65"/>
      <c r="BQ1" s="65"/>
      <c r="BR1" s="65"/>
      <c r="BS1" s="65"/>
      <c r="BT1" s="65"/>
      <c r="BU1" s="65"/>
      <c r="BV1" s="65"/>
      <c r="BW1" s="65"/>
      <c r="BX1" s="65"/>
      <c r="BY1" s="65"/>
      <c r="BZ1" s="65"/>
      <c r="CA1" s="65"/>
      <c r="CB1" s="65"/>
      <c r="CC1" s="65"/>
      <c r="CD1" s="65"/>
      <c r="CE1" s="65"/>
      <c r="CF1" s="65"/>
      <c r="CG1" s="65"/>
      <c r="CH1" s="65"/>
      <c r="CI1" s="65"/>
      <c r="CJ1" s="65"/>
      <c r="CK1" s="65"/>
      <c r="CL1" s="65"/>
      <c r="CM1" s="65"/>
      <c r="CN1" s="65"/>
      <c r="CO1" s="65"/>
      <c r="CP1" s="65"/>
      <c r="CQ1" s="65"/>
      <c r="CR1" s="65"/>
      <c r="CS1" s="65"/>
      <c r="CT1" s="65"/>
    </row>
    <row r="2" spans="1:98" ht="15.75" customHeight="1" x14ac:dyDescent="0.25">
      <c r="A2" s="164" t="s">
        <v>349</v>
      </c>
      <c r="B2" s="95"/>
      <c r="C2" s="95"/>
      <c r="D2" s="2"/>
      <c r="E2" s="94"/>
      <c r="F2" s="94"/>
      <c r="G2" s="94"/>
      <c r="H2" s="94"/>
      <c r="I2" s="94"/>
      <c r="J2" s="94"/>
      <c r="K2" s="102" t="s">
        <v>1</v>
      </c>
      <c r="L2" s="103" t="s">
        <v>2</v>
      </c>
      <c r="M2" s="94"/>
      <c r="N2" s="104"/>
      <c r="O2" s="97" t="s">
        <v>0</v>
      </c>
      <c r="P2" s="97"/>
      <c r="Q2" s="94"/>
      <c r="R2" s="94"/>
      <c r="S2" s="94"/>
      <c r="T2" s="94"/>
      <c r="V2" s="94"/>
      <c r="W2" s="95"/>
      <c r="X2" s="95"/>
      <c r="Y2" s="95"/>
      <c r="Z2" s="106"/>
      <c r="AA2" s="95"/>
      <c r="AB2" s="95"/>
      <c r="AC2" s="96"/>
      <c r="AD2" s="96"/>
      <c r="AE2" s="101"/>
      <c r="AF2" s="96"/>
      <c r="AG2" s="96"/>
      <c r="AH2" s="96"/>
      <c r="AI2" s="96"/>
      <c r="AJ2" s="96"/>
      <c r="AK2" s="96"/>
      <c r="AL2" s="96"/>
      <c r="AM2" s="96"/>
      <c r="AN2" s="96"/>
      <c r="AO2" s="96"/>
      <c r="AP2" s="96"/>
      <c r="AQ2" s="96"/>
      <c r="AR2" s="96"/>
      <c r="AS2" s="96"/>
      <c r="AT2" s="96"/>
      <c r="AU2" s="96"/>
      <c r="AV2" s="65"/>
      <c r="AW2" s="65"/>
      <c r="AX2" s="65"/>
      <c r="AY2" s="65"/>
      <c r="AZ2" s="65"/>
      <c r="BA2" s="65"/>
      <c r="BB2" s="65"/>
      <c r="BC2" s="65"/>
      <c r="BD2" s="65"/>
      <c r="BE2" s="65"/>
      <c r="BF2" s="65"/>
      <c r="BG2" s="65"/>
      <c r="BH2" s="65"/>
      <c r="BI2" s="65"/>
      <c r="BJ2" s="65"/>
      <c r="BK2" s="65"/>
      <c r="BL2" s="65"/>
      <c r="BM2" s="65"/>
      <c r="BN2" s="65"/>
      <c r="BO2" s="65"/>
      <c r="BP2" s="65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</row>
    <row r="3" spans="1:98" ht="15.75" customHeight="1" x14ac:dyDescent="0.25">
      <c r="A3" s="165"/>
      <c r="B3" s="95"/>
      <c r="C3" s="95"/>
      <c r="D3" s="2"/>
      <c r="E3" s="94"/>
      <c r="F3" s="94"/>
      <c r="G3" s="94" t="s">
        <v>3</v>
      </c>
      <c r="H3" s="94" t="s">
        <v>3</v>
      </c>
      <c r="I3" s="94" t="s">
        <v>4</v>
      </c>
      <c r="J3" s="94" t="s">
        <v>4</v>
      </c>
      <c r="K3" s="103" t="s">
        <v>5</v>
      </c>
      <c r="L3" s="103" t="s">
        <v>5</v>
      </c>
      <c r="M3" s="94"/>
      <c r="N3" s="107"/>
      <c r="P3" s="108" t="s">
        <v>350</v>
      </c>
      <c r="Q3" s="94"/>
      <c r="R3" s="94"/>
      <c r="S3" s="94"/>
      <c r="T3" s="94"/>
      <c r="U3" s="102" t="s">
        <v>341</v>
      </c>
      <c r="V3" s="102" t="s">
        <v>341</v>
      </c>
      <c r="W3" s="96"/>
      <c r="X3" s="95"/>
      <c r="Y3" s="94"/>
      <c r="Z3" s="106"/>
      <c r="AA3" s="95"/>
      <c r="AB3" s="95"/>
      <c r="AC3" s="96"/>
      <c r="AD3" s="96"/>
      <c r="AE3" s="101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5"/>
      <c r="CI3" s="65"/>
      <c r="CJ3" s="65"/>
      <c r="CK3" s="65"/>
      <c r="CL3" s="65"/>
      <c r="CM3" s="65"/>
      <c r="CN3" s="65"/>
      <c r="CO3" s="65"/>
      <c r="CP3" s="65"/>
      <c r="CQ3" s="65"/>
      <c r="CR3" s="65"/>
      <c r="CS3" s="65"/>
      <c r="CT3" s="65"/>
    </row>
    <row r="4" spans="1:98" ht="15.75" customHeight="1" x14ac:dyDescent="0.25">
      <c r="A4" s="117" t="s">
        <v>6</v>
      </c>
      <c r="B4" s="166"/>
      <c r="C4" s="166"/>
      <c r="D4" s="2"/>
      <c r="F4" s="94"/>
      <c r="G4" s="103">
        <f>G6*5</f>
        <v>0</v>
      </c>
      <c r="H4" s="103">
        <f>H6*10</f>
        <v>0</v>
      </c>
      <c r="I4" s="103">
        <f>I6*5</f>
        <v>0</v>
      </c>
      <c r="J4" s="103">
        <f>J6*10</f>
        <v>0</v>
      </c>
      <c r="K4" s="103">
        <f>SUM(K9:K223)</f>
        <v>610</v>
      </c>
      <c r="L4" s="103">
        <f>SUM(L9:L223)</f>
        <v>965</v>
      </c>
      <c r="M4" s="94" t="s">
        <v>7</v>
      </c>
      <c r="N4" s="107"/>
      <c r="P4" s="100" t="s">
        <v>351</v>
      </c>
      <c r="Q4" s="96"/>
      <c r="R4" s="110"/>
      <c r="S4" s="94" t="s">
        <v>3</v>
      </c>
      <c r="T4" s="94" t="s">
        <v>4</v>
      </c>
      <c r="U4" s="102" t="s">
        <v>340</v>
      </c>
      <c r="V4" s="102" t="s">
        <v>340</v>
      </c>
      <c r="W4" s="94"/>
      <c r="X4" s="97"/>
      <c r="Y4" s="94"/>
      <c r="Z4" s="106"/>
      <c r="AA4" s="95"/>
      <c r="AB4" s="95"/>
      <c r="AC4" s="95"/>
      <c r="AD4" s="95"/>
      <c r="AE4" s="111"/>
      <c r="AF4" s="95"/>
      <c r="AG4" s="95"/>
      <c r="AH4" s="95"/>
      <c r="AI4" s="95"/>
      <c r="AJ4" s="95"/>
      <c r="AK4" s="95"/>
      <c r="AL4" s="95"/>
      <c r="AM4" s="95"/>
      <c r="AN4" s="96"/>
      <c r="AO4" s="96"/>
      <c r="AP4" s="96"/>
      <c r="AQ4" s="96"/>
      <c r="AR4" s="96"/>
      <c r="AS4" s="96"/>
      <c r="AT4" s="96"/>
      <c r="AU4" s="96"/>
      <c r="AV4" s="65"/>
      <c r="AW4" s="65"/>
      <c r="AX4" s="65"/>
      <c r="AY4" s="65"/>
      <c r="AZ4" s="65"/>
      <c r="BA4" s="65"/>
      <c r="BB4" s="65"/>
      <c r="BC4" s="65"/>
      <c r="BD4" s="65"/>
      <c r="BE4" s="65"/>
      <c r="BF4" s="65"/>
      <c r="BG4" s="65"/>
      <c r="BH4" s="65"/>
      <c r="BI4" s="65"/>
      <c r="BJ4" s="65"/>
      <c r="BK4" s="65"/>
      <c r="BL4" s="65"/>
      <c r="BM4" s="65"/>
      <c r="BN4" s="65"/>
      <c r="BO4" s="65"/>
      <c r="BP4" s="65"/>
      <c r="BQ4" s="65"/>
      <c r="BR4" s="65"/>
      <c r="BS4" s="65"/>
      <c r="BT4" s="65"/>
      <c r="BU4" s="65"/>
      <c r="BV4" s="65"/>
      <c r="BW4" s="65"/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5"/>
      <c r="CJ4" s="65"/>
      <c r="CK4" s="65"/>
      <c r="CL4" s="65"/>
      <c r="CM4" s="65"/>
      <c r="CN4" s="65"/>
      <c r="CO4" s="65"/>
      <c r="CP4" s="65"/>
      <c r="CQ4" s="65"/>
      <c r="CR4" s="65"/>
      <c r="CS4" s="65"/>
      <c r="CT4" s="65"/>
    </row>
    <row r="5" spans="1:98" ht="15.75" customHeight="1" x14ac:dyDescent="0.25">
      <c r="A5" s="117"/>
      <c r="B5" s="94" t="s">
        <v>8</v>
      </c>
      <c r="C5" s="96"/>
      <c r="D5" s="2"/>
      <c r="E5" s="94" t="s">
        <v>9</v>
      </c>
      <c r="F5" s="94"/>
      <c r="G5" s="94" t="s">
        <v>10</v>
      </c>
      <c r="H5" s="94" t="s">
        <v>11</v>
      </c>
      <c r="I5" s="94" t="s">
        <v>10</v>
      </c>
      <c r="J5" s="94" t="s">
        <v>11</v>
      </c>
      <c r="K5" s="112" t="s">
        <v>12</v>
      </c>
      <c r="L5" s="112" t="s">
        <v>12</v>
      </c>
      <c r="M5" s="94" t="s">
        <v>13</v>
      </c>
      <c r="N5" s="97" t="s">
        <v>14</v>
      </c>
      <c r="O5" s="97" t="s">
        <v>14</v>
      </c>
      <c r="P5" s="97" t="s">
        <v>344</v>
      </c>
      <c r="Q5" s="94" t="s">
        <v>15</v>
      </c>
      <c r="R5" s="94" t="s">
        <v>16</v>
      </c>
      <c r="S5" s="94" t="s">
        <v>17</v>
      </c>
      <c r="T5" s="94" t="s">
        <v>17</v>
      </c>
      <c r="U5" s="94" t="s">
        <v>3</v>
      </c>
      <c r="V5" s="94" t="s">
        <v>4</v>
      </c>
      <c r="W5" s="94"/>
      <c r="X5" s="94"/>
      <c r="Y5" s="94"/>
      <c r="Z5" s="106"/>
      <c r="AA5" s="95"/>
      <c r="AB5" s="95"/>
      <c r="AC5" s="95"/>
      <c r="AD5" s="95"/>
      <c r="AE5" s="106"/>
      <c r="AF5" s="95"/>
      <c r="AG5" s="95"/>
      <c r="AH5" s="95"/>
      <c r="AI5" s="95"/>
      <c r="AJ5" s="95"/>
      <c r="AK5" s="95"/>
      <c r="AL5" s="95"/>
      <c r="AM5" s="95"/>
      <c r="AN5" s="96"/>
      <c r="AO5" s="96"/>
      <c r="AP5" s="96"/>
      <c r="AQ5" s="96"/>
      <c r="AR5" s="96"/>
      <c r="AS5" s="96"/>
      <c r="AT5" s="96"/>
      <c r="AU5" s="96"/>
      <c r="AV5" s="65"/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5"/>
      <c r="BL5" s="65"/>
      <c r="BM5" s="65"/>
      <c r="BN5" s="65"/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/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</row>
    <row r="6" spans="1:98" ht="15.75" customHeight="1" x14ac:dyDescent="0.25">
      <c r="A6" s="117"/>
      <c r="B6" s="94">
        <v>2025</v>
      </c>
      <c r="C6" s="94" t="s">
        <v>18</v>
      </c>
      <c r="D6" s="2"/>
      <c r="E6" s="94" t="s">
        <v>19</v>
      </c>
      <c r="F6" s="94" t="s">
        <v>20</v>
      </c>
      <c r="G6" s="94">
        <f>COUNT(G9:G199)</f>
        <v>0</v>
      </c>
      <c r="H6" s="94">
        <f>COUNT(H9:H199)</f>
        <v>0</v>
      </c>
      <c r="I6" s="94">
        <f>COUNT(I9:I199)</f>
        <v>0</v>
      </c>
      <c r="J6" s="94">
        <f>COUNT(J9:J199)</f>
        <v>0</v>
      </c>
      <c r="K6" s="94">
        <f>COUNT(K9:K199)</f>
        <v>122</v>
      </c>
      <c r="L6" s="94"/>
      <c r="M6" s="94" t="s">
        <v>21</v>
      </c>
      <c r="N6" s="97" t="s">
        <v>22</v>
      </c>
      <c r="O6" s="97" t="s">
        <v>22</v>
      </c>
      <c r="P6" s="97" t="s">
        <v>352</v>
      </c>
      <c r="Q6" s="94" t="s">
        <v>11</v>
      </c>
      <c r="R6" s="94" t="s">
        <v>11</v>
      </c>
      <c r="S6" s="94" t="s">
        <v>23</v>
      </c>
      <c r="T6" s="94" t="s">
        <v>23</v>
      </c>
      <c r="U6" s="113">
        <v>45748</v>
      </c>
      <c r="V6" s="113">
        <v>45750</v>
      </c>
      <c r="W6" s="94"/>
      <c r="X6" s="94"/>
      <c r="Y6" s="94"/>
      <c r="Z6" s="106"/>
      <c r="AA6" s="95"/>
      <c r="AB6" s="95"/>
      <c r="AC6" s="95"/>
      <c r="AD6" s="95"/>
      <c r="AE6" s="106"/>
      <c r="AF6" s="95"/>
      <c r="AG6" s="95"/>
      <c r="AH6" s="95"/>
      <c r="AI6" s="95"/>
      <c r="AJ6" s="95"/>
      <c r="AK6" s="95"/>
      <c r="AL6" s="95"/>
      <c r="AM6" s="95"/>
      <c r="AN6" s="96"/>
      <c r="AO6" s="96"/>
      <c r="AP6" s="96"/>
      <c r="AQ6" s="96"/>
      <c r="AR6" s="96"/>
      <c r="AS6" s="96"/>
      <c r="AT6" s="96"/>
      <c r="AU6" s="96"/>
      <c r="AV6" s="65"/>
      <c r="AW6" s="65"/>
      <c r="AX6" s="65"/>
      <c r="AY6" s="65"/>
      <c r="AZ6" s="65"/>
      <c r="BA6" s="65"/>
      <c r="BB6" s="65"/>
      <c r="BC6" s="65"/>
      <c r="BD6" s="65"/>
      <c r="BE6" s="65"/>
      <c r="BF6" s="65"/>
      <c r="BG6" s="65"/>
      <c r="BH6" s="65"/>
      <c r="BI6" s="65"/>
      <c r="BJ6" s="65"/>
      <c r="BK6" s="65"/>
      <c r="BL6" s="65"/>
      <c r="BM6" s="65"/>
      <c r="BN6" s="65"/>
      <c r="BO6" s="65"/>
      <c r="BP6" s="65"/>
      <c r="BQ6" s="65"/>
      <c r="BR6" s="65"/>
      <c r="BS6" s="65"/>
      <c r="BT6" s="65"/>
      <c r="BU6" s="65"/>
      <c r="BV6" s="65"/>
      <c r="BW6" s="65"/>
      <c r="BX6" s="65"/>
      <c r="BY6" s="65"/>
      <c r="BZ6" s="65"/>
      <c r="CA6" s="65"/>
      <c r="CB6" s="65"/>
      <c r="CC6" s="65"/>
      <c r="CD6" s="65"/>
      <c r="CE6" s="65"/>
      <c r="CF6" s="65"/>
      <c r="CG6" s="65"/>
      <c r="CH6" s="65"/>
      <c r="CI6" s="65"/>
      <c r="CJ6" s="65"/>
      <c r="CK6" s="65"/>
      <c r="CL6" s="65"/>
      <c r="CM6" s="65"/>
      <c r="CN6" s="65"/>
      <c r="CO6" s="65"/>
      <c r="CP6" s="65"/>
      <c r="CQ6" s="65"/>
      <c r="CR6" s="65"/>
      <c r="CS6" s="65"/>
      <c r="CT6" s="65"/>
    </row>
    <row r="7" spans="1:98" ht="15.75" customHeight="1" x14ac:dyDescent="0.25">
      <c r="A7" s="117"/>
      <c r="B7" s="94">
        <f>COUNT(B9:B199)</f>
        <v>157</v>
      </c>
      <c r="C7" s="94" t="s">
        <v>24</v>
      </c>
      <c r="D7" s="2" t="s">
        <v>25</v>
      </c>
      <c r="E7" s="94" t="s">
        <v>215</v>
      </c>
      <c r="F7" s="94"/>
      <c r="G7" s="94"/>
      <c r="H7" s="94"/>
      <c r="I7" s="94"/>
      <c r="J7" s="94"/>
      <c r="K7" s="114"/>
      <c r="L7" s="114"/>
      <c r="M7" s="94" t="s">
        <v>27</v>
      </c>
      <c r="N7" s="97" t="s">
        <v>28</v>
      </c>
      <c r="O7" s="97" t="s">
        <v>29</v>
      </c>
      <c r="P7" s="97" t="s">
        <v>353</v>
      </c>
      <c r="Q7" s="94" t="s">
        <v>30</v>
      </c>
      <c r="R7" s="94" t="s">
        <v>31</v>
      </c>
      <c r="S7" s="94">
        <f>COUNT(S9:S199)</f>
        <v>0</v>
      </c>
      <c r="T7" s="94">
        <f>COUNT(T9:T199)</f>
        <v>0</v>
      </c>
      <c r="U7" s="115">
        <f>SUM(U9:U298)</f>
        <v>0</v>
      </c>
      <c r="V7" s="115">
        <f>SUM(V9:V298)</f>
        <v>0</v>
      </c>
      <c r="W7" s="96"/>
      <c r="X7" s="96"/>
      <c r="Y7" s="94"/>
      <c r="Z7" s="106"/>
      <c r="AA7" s="95"/>
      <c r="AB7" s="95"/>
      <c r="AC7" s="95"/>
      <c r="AD7" s="95"/>
      <c r="AE7" s="106"/>
      <c r="AF7" s="95"/>
      <c r="AG7" s="95"/>
      <c r="AH7" s="95"/>
      <c r="AI7" s="95"/>
      <c r="AJ7" s="95"/>
      <c r="AK7" s="95"/>
      <c r="AL7" s="95"/>
      <c r="AM7" s="95"/>
      <c r="AN7" s="96"/>
      <c r="AO7" s="96"/>
      <c r="AP7" s="96"/>
      <c r="AQ7" s="96"/>
      <c r="AR7" s="96"/>
      <c r="AS7" s="96"/>
      <c r="AT7" s="96"/>
      <c r="AU7" s="96"/>
      <c r="AV7" s="65"/>
      <c r="AW7" s="65"/>
      <c r="AX7" s="65"/>
      <c r="AY7" s="65"/>
      <c r="AZ7" s="65"/>
      <c r="BA7" s="65"/>
      <c r="BB7" s="65"/>
      <c r="BC7" s="65"/>
      <c r="BD7" s="65"/>
      <c r="BE7" s="65"/>
      <c r="BF7" s="65"/>
      <c r="BG7" s="65"/>
      <c r="BH7" s="65"/>
      <c r="BI7" s="65"/>
      <c r="BJ7" s="65"/>
      <c r="BK7" s="65"/>
      <c r="BL7" s="65"/>
      <c r="BM7" s="65"/>
      <c r="BN7" s="65"/>
      <c r="BO7" s="65"/>
      <c r="BP7" s="65"/>
      <c r="BQ7" s="65"/>
      <c r="BR7" s="65"/>
      <c r="BS7" s="65"/>
      <c r="BT7" s="65"/>
      <c r="BU7" s="65"/>
      <c r="BV7" s="65"/>
      <c r="BW7" s="65"/>
      <c r="BX7" s="65"/>
      <c r="BY7" s="65"/>
      <c r="BZ7" s="65"/>
      <c r="CA7" s="65"/>
      <c r="CB7" s="65"/>
      <c r="CC7" s="65"/>
      <c r="CD7" s="65"/>
      <c r="CE7" s="65"/>
      <c r="CF7" s="65"/>
      <c r="CG7" s="65"/>
      <c r="CH7" s="65"/>
      <c r="CI7" s="65"/>
      <c r="CJ7" s="65"/>
      <c r="CK7" s="65"/>
      <c r="CL7" s="65"/>
      <c r="CM7" s="65"/>
      <c r="CN7" s="65"/>
      <c r="CO7" s="65"/>
      <c r="CP7" s="65"/>
      <c r="CQ7" s="65"/>
      <c r="CR7" s="65"/>
      <c r="CS7" s="65"/>
      <c r="CT7" s="65"/>
    </row>
    <row r="8" spans="1:98" ht="15.75" customHeight="1" x14ac:dyDescent="0.25">
      <c r="A8" s="117"/>
      <c r="B8" s="94"/>
      <c r="C8" s="94"/>
      <c r="D8" s="2"/>
      <c r="E8" s="94"/>
      <c r="G8" s="94"/>
      <c r="H8" s="94"/>
      <c r="I8" s="94"/>
      <c r="J8" s="94"/>
      <c r="K8" s="114"/>
      <c r="L8" s="114"/>
      <c r="M8" s="94"/>
      <c r="N8" s="97"/>
      <c r="O8" s="97"/>
      <c r="P8" s="116"/>
      <c r="Q8" s="94"/>
      <c r="R8" s="94"/>
      <c r="S8" s="94"/>
      <c r="T8" s="94"/>
      <c r="U8" s="94"/>
      <c r="V8" s="96"/>
      <c r="W8" s="96"/>
      <c r="X8" s="96"/>
      <c r="Y8" s="94"/>
      <c r="Z8" s="106"/>
      <c r="AA8" s="95"/>
      <c r="AB8" s="95"/>
      <c r="AC8" s="95"/>
      <c r="AD8" s="95"/>
      <c r="AE8" s="106"/>
      <c r="AF8" s="95"/>
      <c r="AG8" s="95"/>
      <c r="AH8" s="95"/>
      <c r="AI8" s="95"/>
      <c r="AJ8" s="95"/>
      <c r="AK8" s="95"/>
      <c r="AL8" s="95"/>
      <c r="AM8" s="95"/>
      <c r="AN8" s="96"/>
      <c r="AO8" s="96"/>
      <c r="AP8" s="96"/>
      <c r="AQ8" s="96"/>
      <c r="AR8" s="96"/>
      <c r="AS8" s="96"/>
      <c r="AT8" s="96"/>
      <c r="AU8" s="96"/>
      <c r="AV8" s="65"/>
      <c r="AW8" s="65"/>
      <c r="AX8" s="65"/>
      <c r="AY8" s="65"/>
      <c r="AZ8" s="65"/>
      <c r="BA8" s="65"/>
      <c r="BB8" s="65"/>
      <c r="BC8" s="65"/>
      <c r="BD8" s="65"/>
      <c r="BE8" s="65"/>
      <c r="BF8" s="65"/>
      <c r="BG8" s="65"/>
      <c r="BH8" s="65"/>
      <c r="BI8" s="65"/>
      <c r="BJ8" s="65"/>
      <c r="BK8" s="65"/>
      <c r="BL8" s="65"/>
      <c r="BM8" s="65"/>
      <c r="BN8" s="65"/>
      <c r="BO8" s="65"/>
      <c r="BP8" s="65"/>
      <c r="BQ8" s="65"/>
      <c r="BR8" s="65"/>
      <c r="BS8" s="65"/>
      <c r="BT8" s="65"/>
      <c r="BU8" s="65"/>
      <c r="BV8" s="65"/>
      <c r="BW8" s="65"/>
      <c r="BX8" s="65"/>
      <c r="BY8" s="65"/>
      <c r="BZ8" s="65"/>
      <c r="CA8" s="65"/>
      <c r="CB8" s="65"/>
      <c r="CC8" s="65"/>
      <c r="CD8" s="65"/>
      <c r="CE8" s="65"/>
      <c r="CF8" s="65"/>
      <c r="CG8" s="65"/>
      <c r="CH8" s="65"/>
      <c r="CI8" s="65"/>
      <c r="CJ8" s="65"/>
      <c r="CK8" s="65"/>
      <c r="CL8" s="65"/>
      <c r="CM8" s="65"/>
      <c r="CN8" s="65"/>
      <c r="CO8" s="65"/>
      <c r="CP8" s="65"/>
      <c r="CQ8" s="65"/>
      <c r="CR8" s="65"/>
      <c r="CS8" s="65"/>
      <c r="CT8" s="65"/>
    </row>
    <row r="9" spans="1:98" ht="15.75" customHeight="1" x14ac:dyDescent="0.25">
      <c r="A9" s="117">
        <v>1</v>
      </c>
      <c r="B9" s="94"/>
      <c r="C9" s="94" t="s">
        <v>32</v>
      </c>
      <c r="D9" s="74" t="s">
        <v>33</v>
      </c>
      <c r="E9" s="117">
        <v>0</v>
      </c>
      <c r="F9" s="96"/>
      <c r="G9" s="114"/>
      <c r="H9" s="94"/>
      <c r="I9" s="114"/>
      <c r="J9" s="114"/>
      <c r="K9" s="114">
        <v>5</v>
      </c>
      <c r="L9" s="114">
        <v>5</v>
      </c>
      <c r="M9" s="94">
        <v>4</v>
      </c>
      <c r="N9" s="118">
        <v>0</v>
      </c>
      <c r="O9" s="118">
        <v>0</v>
      </c>
      <c r="P9" s="97">
        <f>IF(O9=0,0,(O9*(124/113))+(69.3-72))</f>
        <v>0</v>
      </c>
      <c r="Q9" s="94"/>
      <c r="R9" s="97">
        <f>+P9+Q9</f>
        <v>0</v>
      </c>
      <c r="T9" s="110"/>
      <c r="U9" s="94"/>
      <c r="V9" s="96"/>
      <c r="W9" s="96"/>
      <c r="X9" s="96"/>
      <c r="Y9" s="94"/>
      <c r="Z9" s="106"/>
      <c r="AA9" s="95"/>
      <c r="AB9" s="95"/>
      <c r="AC9" s="95"/>
      <c r="AD9" s="95"/>
      <c r="AE9" s="106"/>
      <c r="AF9" s="95"/>
      <c r="AG9" s="95"/>
      <c r="AH9" s="95"/>
      <c r="AI9" s="95"/>
      <c r="AJ9" s="95"/>
      <c r="AK9" s="95"/>
      <c r="AL9" s="95"/>
      <c r="AM9" s="95"/>
      <c r="AN9" s="96"/>
      <c r="AO9" s="96"/>
      <c r="AP9" s="96"/>
      <c r="AQ9" s="96"/>
      <c r="AR9" s="96"/>
      <c r="AS9" s="96"/>
      <c r="AT9" s="96"/>
      <c r="AU9" s="96"/>
      <c r="AV9" s="65"/>
      <c r="AW9" s="65"/>
      <c r="AX9" s="65"/>
      <c r="AY9" s="65"/>
      <c r="AZ9" s="65"/>
      <c r="BA9" s="65"/>
      <c r="BB9" s="65"/>
      <c r="BC9" s="65"/>
      <c r="BD9" s="65"/>
      <c r="BE9" s="65"/>
      <c r="BF9" s="65"/>
      <c r="BG9" s="65"/>
      <c r="BH9" s="65"/>
      <c r="BI9" s="65"/>
      <c r="BJ9" s="65"/>
      <c r="BK9" s="65"/>
      <c r="BL9" s="65"/>
      <c r="BM9" s="65"/>
      <c r="BN9" s="65"/>
      <c r="BO9" s="65"/>
      <c r="BP9" s="65"/>
      <c r="BQ9" s="65"/>
      <c r="BR9" s="65"/>
      <c r="BS9" s="65"/>
      <c r="BT9" s="65"/>
      <c r="BU9" s="65"/>
      <c r="BV9" s="65"/>
      <c r="BW9" s="65"/>
      <c r="BX9" s="65"/>
      <c r="BY9" s="65"/>
      <c r="BZ9" s="65"/>
      <c r="CA9" s="65"/>
      <c r="CB9" s="65"/>
      <c r="CC9" s="65"/>
      <c r="CD9" s="65"/>
      <c r="CE9" s="65"/>
      <c r="CF9" s="65"/>
      <c r="CG9" s="65"/>
      <c r="CH9" s="65"/>
      <c r="CI9" s="65"/>
      <c r="CJ9" s="65"/>
      <c r="CK9" s="65"/>
      <c r="CL9" s="65"/>
      <c r="CM9" s="65"/>
      <c r="CN9" s="65"/>
      <c r="CO9" s="65"/>
      <c r="CP9" s="65"/>
      <c r="CQ9" s="65"/>
      <c r="CR9" s="65"/>
      <c r="CS9" s="65"/>
      <c r="CT9" s="65"/>
    </row>
    <row r="10" spans="1:98" ht="15.75" customHeight="1" x14ac:dyDescent="0.25">
      <c r="A10" s="117">
        <f>A9+1</f>
        <v>2</v>
      </c>
      <c r="B10" s="94">
        <v>2025</v>
      </c>
      <c r="C10" s="94" t="s">
        <v>32</v>
      </c>
      <c r="D10" s="2" t="s">
        <v>34</v>
      </c>
      <c r="E10" s="117">
        <v>0</v>
      </c>
      <c r="F10" s="94"/>
      <c r="G10" s="114"/>
      <c r="H10" s="94"/>
      <c r="I10" s="114"/>
      <c r="J10" s="114"/>
      <c r="K10" s="114"/>
      <c r="L10" s="114">
        <v>10</v>
      </c>
      <c r="M10" s="110">
        <v>5</v>
      </c>
      <c r="N10" s="118">
        <v>7.6</v>
      </c>
      <c r="O10" s="118">
        <v>7.6</v>
      </c>
      <c r="P10" s="97">
        <f>IF(O10=0,0,(O10*(124/113))+(69.3-72))</f>
        <v>5.6398230088495538</v>
      </c>
      <c r="Q10" s="94">
        <v>-4</v>
      </c>
      <c r="R10" s="97">
        <f>+P10+Q10</f>
        <v>1.6398230088495538</v>
      </c>
      <c r="U10" s="94"/>
      <c r="V10" s="96"/>
      <c r="W10" s="96"/>
      <c r="X10" s="96"/>
      <c r="Y10" s="94"/>
      <c r="Z10" s="106"/>
      <c r="AA10" s="95"/>
      <c r="AB10" s="95"/>
      <c r="AC10" s="95"/>
      <c r="AD10" s="95"/>
      <c r="AE10" s="106"/>
      <c r="AF10" s="95"/>
      <c r="AG10" s="95"/>
      <c r="AH10" s="95"/>
      <c r="AI10" s="95"/>
      <c r="AJ10" s="95"/>
      <c r="AK10" s="95"/>
      <c r="AL10" s="95"/>
      <c r="AM10" s="95"/>
      <c r="AN10" s="96"/>
      <c r="AO10" s="96"/>
      <c r="AP10" s="96"/>
      <c r="AQ10" s="96"/>
      <c r="AR10" s="96"/>
      <c r="AS10" s="96"/>
      <c r="AT10" s="96"/>
      <c r="AU10" s="96"/>
      <c r="AV10" s="65"/>
      <c r="AW10" s="65"/>
      <c r="AX10" s="65"/>
      <c r="AY10" s="65"/>
      <c r="AZ10" s="65"/>
      <c r="BA10" s="65"/>
      <c r="BB10" s="65"/>
      <c r="BC10" s="65"/>
      <c r="BD10" s="65"/>
      <c r="BE10" s="65"/>
      <c r="BF10" s="65"/>
      <c r="BG10" s="65"/>
      <c r="BH10" s="65"/>
      <c r="BI10" s="65"/>
      <c r="BJ10" s="65"/>
      <c r="BK10" s="65"/>
      <c r="BL10" s="65"/>
      <c r="BM10" s="65"/>
      <c r="BN10" s="65"/>
      <c r="BO10" s="65"/>
      <c r="BP10" s="65"/>
      <c r="BQ10" s="65"/>
      <c r="BR10" s="65"/>
      <c r="BS10" s="65"/>
      <c r="BT10" s="65"/>
      <c r="BU10" s="65"/>
      <c r="BV10" s="65"/>
      <c r="BW10" s="65"/>
      <c r="BX10" s="65"/>
      <c r="BY10" s="65"/>
      <c r="BZ10" s="65"/>
      <c r="CA10" s="65"/>
      <c r="CB10" s="65"/>
      <c r="CC10" s="65"/>
      <c r="CD10" s="65"/>
      <c r="CE10" s="65"/>
      <c r="CF10" s="65"/>
      <c r="CG10" s="65"/>
      <c r="CH10" s="65"/>
      <c r="CI10" s="65"/>
      <c r="CJ10" s="65"/>
      <c r="CK10" s="65"/>
      <c r="CL10" s="65"/>
      <c r="CM10" s="65"/>
      <c r="CN10" s="65"/>
      <c r="CO10" s="65"/>
      <c r="CP10" s="65"/>
      <c r="CQ10" s="65"/>
      <c r="CR10" s="65"/>
      <c r="CS10" s="65"/>
      <c r="CT10" s="65"/>
    </row>
    <row r="11" spans="1:98" ht="15.75" customHeight="1" x14ac:dyDescent="0.25">
      <c r="A11" s="117">
        <f>A10+1</f>
        <v>3</v>
      </c>
      <c r="B11" s="94">
        <v>2025</v>
      </c>
      <c r="C11" s="94" t="s">
        <v>37</v>
      </c>
      <c r="D11" s="74" t="s">
        <v>329</v>
      </c>
      <c r="E11" s="117">
        <v>0</v>
      </c>
      <c r="F11" s="94"/>
      <c r="G11" s="114"/>
      <c r="H11" s="94"/>
      <c r="I11" s="114"/>
      <c r="J11" s="114"/>
      <c r="K11" s="114"/>
      <c r="L11" s="114">
        <v>10</v>
      </c>
      <c r="M11" s="110">
        <v>1</v>
      </c>
      <c r="N11" s="118">
        <v>0</v>
      </c>
      <c r="O11" s="118">
        <v>0</v>
      </c>
      <c r="P11" s="97">
        <f>IF(O11=0,0,(O11*(119/113))+(66.5-72))</f>
        <v>0</v>
      </c>
      <c r="Q11" s="94"/>
      <c r="R11" s="97">
        <f>+P11+Q11</f>
        <v>0</v>
      </c>
      <c r="T11" s="110"/>
      <c r="U11" s="86"/>
      <c r="V11" s="87"/>
      <c r="W11" s="170"/>
      <c r="X11" s="119"/>
      <c r="Y11" s="102"/>
      <c r="Z11" s="120"/>
      <c r="AA11" s="121"/>
      <c r="AB11" s="121"/>
      <c r="AC11" s="121"/>
      <c r="AD11" s="121"/>
      <c r="AE11" s="120"/>
      <c r="AF11" s="121"/>
      <c r="AG11" s="121"/>
      <c r="AH11" s="95"/>
      <c r="AI11" s="95"/>
      <c r="AJ11" s="95"/>
      <c r="AK11" s="95"/>
      <c r="AL11" s="95"/>
      <c r="AM11" s="95"/>
      <c r="AN11" s="96"/>
      <c r="AO11" s="96"/>
      <c r="AP11" s="96"/>
      <c r="AQ11" s="96"/>
      <c r="AR11" s="96"/>
      <c r="AS11" s="96"/>
      <c r="AT11" s="96"/>
      <c r="AU11" s="96"/>
      <c r="AV11" s="65"/>
      <c r="AW11" s="65"/>
      <c r="AX11" s="65"/>
      <c r="AY11" s="65"/>
      <c r="AZ11" s="65"/>
      <c r="BA11" s="65"/>
      <c r="BB11" s="65"/>
      <c r="BC11" s="65"/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5"/>
      <c r="BY11" s="65"/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5"/>
    </row>
    <row r="12" spans="1:98" ht="15.75" customHeight="1" x14ac:dyDescent="0.25">
      <c r="A12" s="117">
        <f>A11+1</f>
        <v>4</v>
      </c>
      <c r="B12" s="94">
        <v>2025</v>
      </c>
      <c r="C12" s="94" t="s">
        <v>32</v>
      </c>
      <c r="D12" s="2" t="s">
        <v>35</v>
      </c>
      <c r="E12" s="117">
        <v>3</v>
      </c>
      <c r="F12" s="94"/>
      <c r="G12" s="114"/>
      <c r="H12" s="114"/>
      <c r="I12" s="114"/>
      <c r="J12" s="114"/>
      <c r="K12" s="114">
        <v>5</v>
      </c>
      <c r="L12" s="114">
        <v>5</v>
      </c>
      <c r="M12" s="94">
        <v>20</v>
      </c>
      <c r="N12" s="118">
        <v>9.5</v>
      </c>
      <c r="O12" s="118">
        <v>9.1</v>
      </c>
      <c r="P12" s="97">
        <f>IF(O12=0,0,(O12*(124/113))+(69.3-72))</f>
        <v>7.2858407079645975</v>
      </c>
      <c r="Q12" s="94"/>
      <c r="R12" s="97">
        <f>+P12+Q12</f>
        <v>7.2858407079645975</v>
      </c>
      <c r="S12" s="110"/>
      <c r="T12" s="94"/>
      <c r="U12" s="114"/>
      <c r="V12" s="122"/>
      <c r="W12" s="96"/>
      <c r="X12" s="96"/>
      <c r="Y12" s="94"/>
      <c r="Z12" s="123"/>
      <c r="AA12" s="95"/>
      <c r="AB12" s="95"/>
      <c r="AC12" s="95"/>
      <c r="AD12" s="95"/>
      <c r="AE12" s="106"/>
      <c r="AF12" s="95"/>
      <c r="AG12" s="95"/>
      <c r="AH12" s="95"/>
      <c r="AI12" s="95"/>
      <c r="AJ12" s="95"/>
      <c r="AK12" s="95"/>
      <c r="AL12" s="95"/>
      <c r="AM12" s="95"/>
      <c r="AN12" s="95"/>
      <c r="AO12" s="95"/>
      <c r="AP12" s="95"/>
      <c r="AQ12" s="95"/>
      <c r="AR12" s="95"/>
      <c r="AS12" s="95"/>
      <c r="AT12" s="95"/>
      <c r="AU12" s="95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65"/>
      <c r="CR12" s="65"/>
      <c r="CS12" s="65"/>
      <c r="CT12" s="65"/>
    </row>
    <row r="13" spans="1:98" ht="15.75" customHeight="1" x14ac:dyDescent="0.25">
      <c r="A13" s="117">
        <f>A12+1</f>
        <v>5</v>
      </c>
      <c r="B13" s="94"/>
      <c r="C13" s="94" t="s">
        <v>32</v>
      </c>
      <c r="D13" s="2" t="s">
        <v>36</v>
      </c>
      <c r="E13" s="117">
        <v>0</v>
      </c>
      <c r="F13" s="94"/>
      <c r="G13" s="112"/>
      <c r="H13" s="112"/>
      <c r="I13" s="112"/>
      <c r="J13" s="112"/>
      <c r="K13" s="112"/>
      <c r="L13" s="112">
        <v>10</v>
      </c>
      <c r="M13" s="94">
        <v>20</v>
      </c>
      <c r="N13" s="95">
        <v>12.9</v>
      </c>
      <c r="O13" s="95">
        <v>12.9</v>
      </c>
      <c r="P13" s="97">
        <f>IF(O13=0,0,(O13*(124/113))+(69.3-72))</f>
        <v>11.455752212389378</v>
      </c>
      <c r="Q13" s="94"/>
      <c r="R13" s="97">
        <f>+P13+Q13</f>
        <v>11.455752212389378</v>
      </c>
      <c r="S13" s="94"/>
      <c r="T13" s="94"/>
      <c r="U13" s="94"/>
      <c r="V13" s="124"/>
      <c r="W13" s="94"/>
      <c r="X13" s="117"/>
      <c r="Y13" s="94"/>
      <c r="Z13" s="123"/>
      <c r="AA13" s="95"/>
      <c r="AB13" s="95"/>
      <c r="AC13" s="95"/>
      <c r="AD13" s="95"/>
      <c r="AE13" s="106"/>
      <c r="AF13" s="95"/>
      <c r="AG13" s="95"/>
      <c r="AH13" s="95"/>
      <c r="AI13" s="95"/>
      <c r="AJ13" s="95"/>
      <c r="AK13" s="95"/>
      <c r="AL13" s="95"/>
      <c r="AM13" s="95"/>
      <c r="AN13" s="95"/>
      <c r="AO13" s="95"/>
      <c r="AP13" s="95"/>
      <c r="AQ13" s="95"/>
      <c r="AR13" s="95"/>
      <c r="AS13" s="95"/>
      <c r="AT13" s="95"/>
      <c r="AU13" s="95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65"/>
      <c r="CR13" s="65"/>
      <c r="CS13" s="65"/>
      <c r="CT13" s="65"/>
    </row>
    <row r="14" spans="1:98" ht="15.75" customHeight="1" x14ac:dyDescent="0.25">
      <c r="A14" s="117">
        <f>A13+1</f>
        <v>6</v>
      </c>
      <c r="B14" s="94"/>
      <c r="C14" s="94" t="s">
        <v>37</v>
      </c>
      <c r="D14" s="2" t="s">
        <v>38</v>
      </c>
      <c r="E14" s="117">
        <v>0</v>
      </c>
      <c r="F14" s="94"/>
      <c r="G14" s="112"/>
      <c r="H14" s="112"/>
      <c r="I14" s="112"/>
      <c r="J14" s="112"/>
      <c r="K14" s="112">
        <v>5</v>
      </c>
      <c r="L14" s="112"/>
      <c r="M14" s="94">
        <v>7</v>
      </c>
      <c r="N14" s="95">
        <v>25.3</v>
      </c>
      <c r="O14" s="95">
        <v>25.3</v>
      </c>
      <c r="P14" s="97">
        <f>IF(O14=0,0,(O14*(119/113))+(66.5-72))</f>
        <v>21.143362831858411</v>
      </c>
      <c r="Q14" s="94"/>
      <c r="R14" s="97">
        <f>+P14+Q14</f>
        <v>21.143362831858411</v>
      </c>
      <c r="S14" s="94"/>
      <c r="T14" s="94"/>
      <c r="U14" s="87"/>
      <c r="V14" s="94"/>
      <c r="W14" s="94"/>
      <c r="X14" s="94"/>
      <c r="Y14" s="94"/>
      <c r="Z14" s="94"/>
      <c r="AA14" s="95"/>
      <c r="AB14" s="95"/>
      <c r="AC14" s="95"/>
      <c r="AD14" s="95"/>
      <c r="AE14" s="106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65"/>
      <c r="CR14" s="65"/>
      <c r="CS14" s="65"/>
      <c r="CT14" s="65"/>
    </row>
    <row r="15" spans="1:98" ht="15.75" customHeight="1" x14ac:dyDescent="0.25">
      <c r="A15" s="117">
        <f>A14+1</f>
        <v>7</v>
      </c>
      <c r="B15" s="94">
        <v>2025</v>
      </c>
      <c r="C15" s="94" t="s">
        <v>32</v>
      </c>
      <c r="D15" s="2" t="s">
        <v>39</v>
      </c>
      <c r="E15" s="117">
        <v>6</v>
      </c>
      <c r="F15" s="94"/>
      <c r="G15" s="112"/>
      <c r="H15" s="112"/>
      <c r="I15" s="114"/>
      <c r="J15" s="112"/>
      <c r="K15" s="112">
        <v>5</v>
      </c>
      <c r="L15" s="112">
        <v>5</v>
      </c>
      <c r="M15" s="94">
        <v>20</v>
      </c>
      <c r="N15" s="95">
        <v>5.7</v>
      </c>
      <c r="O15" s="95">
        <v>5.7</v>
      </c>
      <c r="P15" s="97">
        <f>IF(O15=0,0,(O15*(124/113))+(69.3-72))</f>
        <v>3.5548672566371655</v>
      </c>
      <c r="Q15" s="94"/>
      <c r="R15" s="97">
        <f>+P15+Q15</f>
        <v>3.5548672566371655</v>
      </c>
      <c r="S15" s="94"/>
      <c r="T15" s="94"/>
      <c r="U15" s="114"/>
      <c r="V15" s="114"/>
      <c r="W15" s="94"/>
      <c r="X15" s="94"/>
      <c r="Y15" s="94"/>
      <c r="Z15" s="94"/>
      <c r="AA15" s="95"/>
      <c r="AB15" s="95"/>
      <c r="AC15" s="95"/>
      <c r="AD15" s="95"/>
      <c r="AE15" s="106"/>
      <c r="AF15" s="95"/>
      <c r="AG15" s="95"/>
      <c r="AH15" s="95"/>
      <c r="AI15" s="95"/>
      <c r="AJ15" s="95"/>
      <c r="AK15" s="95"/>
      <c r="AL15" s="95"/>
      <c r="AM15" s="95"/>
      <c r="AN15" s="96"/>
      <c r="AO15" s="96"/>
      <c r="AP15" s="96"/>
      <c r="AQ15" s="96"/>
      <c r="AR15" s="96"/>
      <c r="AS15" s="96"/>
      <c r="AT15" s="96"/>
      <c r="AU15" s="96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65"/>
      <c r="BJ15" s="65"/>
      <c r="BK15" s="65"/>
      <c r="BL15" s="65"/>
      <c r="BM15" s="65"/>
      <c r="BN15" s="65"/>
      <c r="BO15" s="65"/>
      <c r="BP15" s="65"/>
      <c r="BQ15" s="65"/>
      <c r="BR15" s="65"/>
      <c r="BS15" s="65"/>
      <c r="BT15" s="65"/>
      <c r="BU15" s="65"/>
      <c r="BV15" s="65"/>
      <c r="BW15" s="65"/>
      <c r="BX15" s="65"/>
      <c r="BY15" s="65"/>
      <c r="BZ15" s="65"/>
      <c r="CA15" s="65"/>
      <c r="CB15" s="65"/>
      <c r="CC15" s="65"/>
      <c r="CD15" s="65"/>
      <c r="CE15" s="65"/>
      <c r="CF15" s="65"/>
      <c r="CG15" s="65"/>
      <c r="CH15" s="65"/>
      <c r="CI15" s="65"/>
      <c r="CJ15" s="65"/>
      <c r="CK15" s="65"/>
      <c r="CL15" s="65"/>
      <c r="CM15" s="65"/>
      <c r="CN15" s="65"/>
      <c r="CO15" s="65"/>
      <c r="CP15" s="65"/>
      <c r="CQ15" s="65"/>
      <c r="CR15" s="65"/>
      <c r="CS15" s="65"/>
      <c r="CT15" s="65"/>
    </row>
    <row r="16" spans="1:98" ht="15.75" customHeight="1" x14ac:dyDescent="0.25">
      <c r="A16" s="117">
        <f>A15+1</f>
        <v>8</v>
      </c>
      <c r="B16" s="94">
        <v>2025</v>
      </c>
      <c r="C16" s="94" t="s">
        <v>32</v>
      </c>
      <c r="D16" s="2" t="s">
        <v>40</v>
      </c>
      <c r="E16" s="117">
        <v>0</v>
      </c>
      <c r="F16" s="94"/>
      <c r="G16" s="112"/>
      <c r="H16" s="112"/>
      <c r="I16" s="112"/>
      <c r="J16" s="112"/>
      <c r="K16" s="112"/>
      <c r="L16" s="112">
        <v>10</v>
      </c>
      <c r="M16" s="94">
        <v>5</v>
      </c>
      <c r="N16" s="95">
        <v>9.1</v>
      </c>
      <c r="O16" s="95">
        <v>9.1</v>
      </c>
      <c r="P16" s="97">
        <f>IF(O16=0,0,(O16*(124/113))+(69.3-72))</f>
        <v>7.2858407079645975</v>
      </c>
      <c r="Q16" s="94">
        <v>-4</v>
      </c>
      <c r="R16" s="97">
        <f>+P16+Q16</f>
        <v>3.2858407079645975</v>
      </c>
      <c r="S16" s="94"/>
      <c r="T16" s="94"/>
      <c r="U16" s="94"/>
      <c r="V16" s="94"/>
      <c r="W16" s="94"/>
      <c r="X16" s="94"/>
      <c r="Y16" s="94"/>
      <c r="Z16" s="125"/>
      <c r="AA16" s="95"/>
      <c r="AB16" s="95"/>
      <c r="AC16" s="95"/>
      <c r="AD16" s="95"/>
      <c r="AE16" s="106"/>
      <c r="AF16" s="95"/>
      <c r="AG16" s="95"/>
      <c r="AH16" s="95"/>
      <c r="AI16" s="95"/>
      <c r="AJ16" s="95"/>
      <c r="AK16" s="95"/>
      <c r="AL16" s="95"/>
      <c r="AM16" s="95"/>
      <c r="AN16" s="96"/>
      <c r="AO16" s="96"/>
      <c r="AP16" s="96"/>
      <c r="AQ16" s="96"/>
      <c r="AR16" s="96"/>
      <c r="AS16" s="96"/>
      <c r="AT16" s="96"/>
      <c r="AU16" s="96"/>
      <c r="AV16" s="65"/>
      <c r="AW16" s="65"/>
      <c r="AX16" s="65"/>
      <c r="AY16" s="65"/>
      <c r="AZ16" s="65"/>
      <c r="BA16" s="65"/>
      <c r="BB16" s="65"/>
      <c r="BC16" s="65"/>
      <c r="BD16" s="65"/>
      <c r="BE16" s="65"/>
      <c r="BF16" s="65"/>
      <c r="BG16" s="65"/>
      <c r="BH16" s="65"/>
      <c r="BI16" s="65"/>
      <c r="BJ16" s="65"/>
      <c r="BK16" s="65"/>
      <c r="BL16" s="65"/>
      <c r="BM16" s="65"/>
      <c r="BN16" s="65"/>
      <c r="BO16" s="65"/>
      <c r="BP16" s="65"/>
      <c r="BQ16" s="65"/>
      <c r="BR16" s="65"/>
      <c r="BS16" s="65"/>
      <c r="BT16" s="65"/>
      <c r="BU16" s="65"/>
      <c r="BV16" s="65"/>
      <c r="BW16" s="65"/>
      <c r="BX16" s="65"/>
      <c r="BY16" s="65"/>
      <c r="BZ16" s="65"/>
      <c r="CA16" s="65"/>
      <c r="CB16" s="65"/>
      <c r="CC16" s="65"/>
      <c r="CD16" s="65"/>
      <c r="CE16" s="65"/>
      <c r="CF16" s="65"/>
      <c r="CG16" s="65"/>
      <c r="CH16" s="65"/>
      <c r="CI16" s="65"/>
      <c r="CJ16" s="65"/>
      <c r="CK16" s="65"/>
      <c r="CL16" s="65"/>
      <c r="CM16" s="65"/>
      <c r="CN16" s="65"/>
      <c r="CO16" s="65"/>
      <c r="CP16" s="65"/>
      <c r="CQ16" s="65"/>
      <c r="CR16" s="65"/>
      <c r="CS16" s="65"/>
      <c r="CT16" s="65"/>
    </row>
    <row r="17" spans="1:98" ht="15.75" customHeight="1" x14ac:dyDescent="0.25">
      <c r="A17" s="117">
        <f>A16+1</f>
        <v>9</v>
      </c>
      <c r="B17" s="94"/>
      <c r="C17" s="94" t="s">
        <v>32</v>
      </c>
      <c r="D17" s="2" t="s">
        <v>41</v>
      </c>
      <c r="E17" s="117">
        <v>0</v>
      </c>
      <c r="F17" s="94"/>
      <c r="G17" s="112"/>
      <c r="H17" s="112"/>
      <c r="I17" s="112"/>
      <c r="J17" s="112"/>
      <c r="K17" s="112">
        <v>5</v>
      </c>
      <c r="L17" s="112">
        <v>5</v>
      </c>
      <c r="M17" s="94">
        <v>8</v>
      </c>
      <c r="N17" s="95">
        <v>21.3</v>
      </c>
      <c r="O17" s="95">
        <v>21.3</v>
      </c>
      <c r="P17" s="97">
        <f>IF(O17=0,0,(O17*(124/113))+(69.3-72))</f>
        <v>20.673451327433625</v>
      </c>
      <c r="Q17" s="94"/>
      <c r="R17" s="97">
        <f>+P17+Q17</f>
        <v>20.673451327433625</v>
      </c>
      <c r="S17" s="94"/>
      <c r="T17" s="94"/>
      <c r="U17" s="94"/>
      <c r="V17" s="97"/>
      <c r="W17" s="94"/>
      <c r="X17" s="117"/>
      <c r="Y17" s="94"/>
      <c r="Z17" s="123"/>
      <c r="AA17" s="95"/>
      <c r="AB17" s="95"/>
      <c r="AC17" s="95"/>
      <c r="AD17" s="95"/>
      <c r="AE17" s="106"/>
      <c r="AF17" s="95"/>
      <c r="AG17" s="95"/>
      <c r="AH17" s="95"/>
      <c r="AI17" s="95"/>
      <c r="AJ17" s="95"/>
      <c r="AK17" s="95"/>
      <c r="AL17" s="95"/>
      <c r="AM17" s="95"/>
      <c r="AN17" s="95"/>
      <c r="AO17" s="95"/>
      <c r="AP17" s="95"/>
      <c r="AQ17" s="95"/>
      <c r="AR17" s="95"/>
      <c r="AS17" s="95"/>
      <c r="AT17" s="95"/>
      <c r="AU17" s="95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65"/>
      <c r="CR17" s="65"/>
      <c r="CS17" s="65"/>
      <c r="CT17" s="65"/>
    </row>
    <row r="18" spans="1:98" ht="15.75" customHeight="1" x14ac:dyDescent="0.25">
      <c r="A18" s="117">
        <f>A17+1</f>
        <v>10</v>
      </c>
      <c r="B18" s="94"/>
      <c r="C18" s="94" t="s">
        <v>37</v>
      </c>
      <c r="D18" s="2" t="s">
        <v>42</v>
      </c>
      <c r="E18" s="117">
        <v>0</v>
      </c>
      <c r="F18" s="94"/>
      <c r="G18" s="112"/>
      <c r="H18" s="112"/>
      <c r="I18" s="112"/>
      <c r="J18" s="112"/>
      <c r="K18" s="112">
        <v>5</v>
      </c>
      <c r="L18" s="112"/>
      <c r="M18" s="94">
        <v>20</v>
      </c>
      <c r="N18" s="95">
        <v>28.2</v>
      </c>
      <c r="O18" s="126">
        <v>28.2</v>
      </c>
      <c r="P18" s="97">
        <f>IF(O18=0,0,(O18*(119/113))+(66.5-72))</f>
        <v>24.197345132743365</v>
      </c>
      <c r="Q18" s="94"/>
      <c r="R18" s="97">
        <f>+P18+Q18</f>
        <v>24.197345132743365</v>
      </c>
      <c r="S18" s="94"/>
      <c r="T18" s="94"/>
      <c r="U18" s="96"/>
      <c r="V18" s="97"/>
      <c r="W18" s="127"/>
      <c r="X18" s="117"/>
      <c r="Y18" s="94"/>
      <c r="Z18" s="123"/>
      <c r="AA18" s="95"/>
      <c r="AB18" s="95"/>
      <c r="AC18" s="95"/>
      <c r="AD18" s="95"/>
      <c r="AE18" s="106"/>
      <c r="AF18" s="95"/>
      <c r="AG18" s="95"/>
      <c r="AH18" s="95"/>
      <c r="AI18" s="95"/>
      <c r="AJ18" s="95"/>
      <c r="AK18" s="95"/>
      <c r="AL18" s="95"/>
      <c r="AM18" s="95"/>
      <c r="AN18" s="95"/>
      <c r="AO18" s="95"/>
      <c r="AP18" s="95"/>
      <c r="AQ18" s="95"/>
      <c r="AR18" s="95"/>
      <c r="AS18" s="95"/>
      <c r="AT18" s="95"/>
      <c r="AU18" s="95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65"/>
      <c r="CR18" s="65"/>
      <c r="CS18" s="65"/>
      <c r="CT18" s="65"/>
    </row>
    <row r="19" spans="1:98" ht="15.75" customHeight="1" x14ac:dyDescent="0.25">
      <c r="A19" s="117">
        <f>A18+1</f>
        <v>11</v>
      </c>
      <c r="B19" s="94">
        <v>2025</v>
      </c>
      <c r="C19" s="94" t="s">
        <v>37</v>
      </c>
      <c r="D19" s="2" t="s">
        <v>43</v>
      </c>
      <c r="E19" s="117">
        <v>0</v>
      </c>
      <c r="F19" s="94"/>
      <c r="G19" s="112"/>
      <c r="H19" s="112"/>
      <c r="I19" s="112"/>
      <c r="J19" s="112"/>
      <c r="K19" s="112"/>
      <c r="L19" s="112"/>
      <c r="M19" s="94">
        <v>20</v>
      </c>
      <c r="N19" s="95">
        <v>28.9</v>
      </c>
      <c r="O19" s="95">
        <v>28.9</v>
      </c>
      <c r="P19" s="97">
        <f>IF(O19=0,0,(O19*(119/113))+(66.5-72))</f>
        <v>24.934513274336283</v>
      </c>
      <c r="Q19" s="94"/>
      <c r="R19" s="97">
        <f>+P19+Q19</f>
        <v>24.934513274336283</v>
      </c>
      <c r="S19" s="94"/>
      <c r="T19" s="94"/>
      <c r="U19" s="94"/>
      <c r="V19" s="97"/>
      <c r="W19" s="170"/>
      <c r="X19" s="117"/>
      <c r="Y19" s="94"/>
      <c r="Z19" s="123"/>
      <c r="AA19" s="95"/>
      <c r="AB19" s="95"/>
      <c r="AC19" s="95"/>
      <c r="AD19" s="95"/>
      <c r="AE19" s="106"/>
      <c r="AF19" s="95"/>
      <c r="AG19" s="95"/>
      <c r="AH19" s="95"/>
      <c r="AI19" s="95"/>
      <c r="AJ19" s="95"/>
      <c r="AK19" s="95"/>
      <c r="AL19" s="95"/>
      <c r="AM19" s="95"/>
      <c r="AN19" s="95"/>
      <c r="AO19" s="95"/>
      <c r="AP19" s="95"/>
      <c r="AQ19" s="95"/>
      <c r="AR19" s="95"/>
      <c r="AS19" s="95"/>
      <c r="AT19" s="95"/>
      <c r="AU19" s="95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65"/>
      <c r="CR19" s="65"/>
      <c r="CS19" s="65"/>
      <c r="CT19" s="65"/>
    </row>
    <row r="20" spans="1:98" ht="15.75" customHeight="1" x14ac:dyDescent="0.25">
      <c r="A20" s="117">
        <f>A19+1</f>
        <v>12</v>
      </c>
      <c r="B20" s="94"/>
      <c r="C20" s="94" t="s">
        <v>32</v>
      </c>
      <c r="D20" s="2" t="s">
        <v>44</v>
      </c>
      <c r="E20" s="117">
        <v>0</v>
      </c>
      <c r="F20" s="94"/>
      <c r="G20" s="112"/>
      <c r="H20" s="112"/>
      <c r="I20" s="112"/>
      <c r="J20" s="112"/>
      <c r="K20" s="112">
        <v>5</v>
      </c>
      <c r="L20" s="112">
        <v>5</v>
      </c>
      <c r="M20" s="94">
        <v>8</v>
      </c>
      <c r="N20" s="95">
        <v>11.8</v>
      </c>
      <c r="O20" s="95">
        <v>11.8</v>
      </c>
      <c r="P20" s="97">
        <f>IF(O20=0,0,(O20*(124/113))+(69.3-72))</f>
        <v>10.248672566371679</v>
      </c>
      <c r="Q20" s="94"/>
      <c r="R20" s="97">
        <f>+P20+Q20</f>
        <v>10.248672566371679</v>
      </c>
      <c r="T20" s="94"/>
      <c r="U20" s="94"/>
      <c r="V20" s="97"/>
      <c r="W20" s="94"/>
      <c r="X20" s="94"/>
      <c r="Y20" s="94"/>
      <c r="Z20" s="123"/>
      <c r="AA20" s="95"/>
      <c r="AB20" s="95"/>
      <c r="AC20" s="95"/>
      <c r="AD20" s="95"/>
      <c r="AE20" s="106"/>
      <c r="AF20" s="95"/>
      <c r="AG20" s="95"/>
      <c r="AH20" s="95"/>
      <c r="AI20" s="95"/>
      <c r="AJ20" s="95"/>
      <c r="AK20" s="95"/>
      <c r="AL20" s="95"/>
      <c r="AM20" s="95"/>
      <c r="AN20" s="95"/>
      <c r="AO20" s="95"/>
      <c r="AP20" s="95"/>
      <c r="AQ20" s="95"/>
      <c r="AR20" s="95"/>
      <c r="AS20" s="95"/>
      <c r="AT20" s="95"/>
      <c r="AU20" s="95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65"/>
      <c r="CR20" s="65"/>
      <c r="CS20" s="65"/>
      <c r="CT20" s="65"/>
    </row>
    <row r="21" spans="1:98" ht="15.75" customHeight="1" x14ac:dyDescent="0.25">
      <c r="A21" s="117">
        <f>A20+1</f>
        <v>13</v>
      </c>
      <c r="B21" s="94">
        <v>2025</v>
      </c>
      <c r="C21" s="94" t="s">
        <v>32</v>
      </c>
      <c r="D21" s="2" t="s">
        <v>45</v>
      </c>
      <c r="E21" s="117">
        <v>0</v>
      </c>
      <c r="F21" s="94"/>
      <c r="G21" s="112"/>
      <c r="H21" s="112"/>
      <c r="I21" s="112"/>
      <c r="J21" s="112"/>
      <c r="K21" s="112">
        <v>5</v>
      </c>
      <c r="L21" s="112"/>
      <c r="M21" s="94">
        <v>6</v>
      </c>
      <c r="N21" s="95">
        <v>13.5</v>
      </c>
      <c r="O21" s="95">
        <v>13.5</v>
      </c>
      <c r="P21" s="97">
        <f>IF(O21=0,0,(O21*(124/113))+(69.3-72))</f>
        <v>12.114159292035394</v>
      </c>
      <c r="Q21" s="94"/>
      <c r="R21" s="97">
        <f>+P21+Q21</f>
        <v>12.114159292035394</v>
      </c>
      <c r="S21" s="94"/>
      <c r="T21" s="94"/>
      <c r="U21" s="94"/>
      <c r="V21" s="97"/>
      <c r="W21" s="94"/>
      <c r="X21" s="117"/>
      <c r="Y21" s="117"/>
      <c r="Z21" s="123"/>
      <c r="AA21" s="95"/>
      <c r="AB21" s="95"/>
      <c r="AC21" s="95"/>
      <c r="AD21" s="95"/>
      <c r="AE21" s="106"/>
      <c r="AF21" s="95"/>
      <c r="AG21" s="95"/>
      <c r="AH21" s="95"/>
      <c r="AI21" s="95"/>
      <c r="AJ21" s="95"/>
      <c r="AK21" s="95"/>
      <c r="AL21" s="95"/>
      <c r="AM21" s="95"/>
      <c r="AN21" s="95"/>
      <c r="AO21" s="95"/>
      <c r="AP21" s="95"/>
      <c r="AQ21" s="95"/>
      <c r="AR21" s="95"/>
      <c r="AS21" s="95"/>
      <c r="AT21" s="95"/>
      <c r="AU21" s="95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65"/>
      <c r="CR21" s="65"/>
      <c r="CS21" s="65"/>
      <c r="CT21" s="65"/>
    </row>
    <row r="22" spans="1:98" ht="15.75" customHeight="1" x14ac:dyDescent="0.25">
      <c r="A22" s="117">
        <f>A21+1</f>
        <v>14</v>
      </c>
      <c r="B22" s="94">
        <v>2025</v>
      </c>
      <c r="C22" s="94" t="s">
        <v>32</v>
      </c>
      <c r="D22" s="2" t="s">
        <v>46</v>
      </c>
      <c r="E22" s="117">
        <v>1</v>
      </c>
      <c r="F22" s="94"/>
      <c r="G22" s="114"/>
      <c r="H22" s="114"/>
      <c r="I22" s="114"/>
      <c r="J22" s="114"/>
      <c r="K22" s="114"/>
      <c r="L22" s="114">
        <v>10</v>
      </c>
      <c r="M22" s="110">
        <v>9</v>
      </c>
      <c r="N22" s="118">
        <v>23.2</v>
      </c>
      <c r="O22" s="118">
        <v>23.2</v>
      </c>
      <c r="P22" s="97">
        <f>IF(O22=0,0,(O22*(124/113))+(69.3-72))</f>
        <v>22.758407079646013</v>
      </c>
      <c r="Q22" s="94"/>
      <c r="R22" s="97">
        <f>+P22+Q22</f>
        <v>22.758407079646013</v>
      </c>
      <c r="S22" s="94"/>
      <c r="T22" s="110"/>
      <c r="U22" s="114"/>
      <c r="V22" s="122"/>
      <c r="W22" s="96"/>
      <c r="X22" s="96"/>
      <c r="Y22" s="94"/>
      <c r="Z22" s="106"/>
      <c r="AA22" s="95"/>
      <c r="AB22" s="95"/>
      <c r="AC22" s="95"/>
      <c r="AD22" s="95"/>
      <c r="AE22" s="106"/>
      <c r="AF22" s="95"/>
      <c r="AG22" s="95"/>
      <c r="AH22" s="95"/>
      <c r="AI22" s="95"/>
      <c r="AJ22" s="95"/>
      <c r="AK22" s="95"/>
      <c r="AL22" s="95"/>
      <c r="AM22" s="95"/>
      <c r="AN22" s="96"/>
      <c r="AO22" s="96"/>
      <c r="AP22" s="96"/>
      <c r="AQ22" s="96"/>
      <c r="AR22" s="96"/>
      <c r="AS22" s="96"/>
      <c r="AT22" s="96"/>
      <c r="AU22" s="96"/>
      <c r="AV22" s="65"/>
      <c r="AW22" s="65"/>
      <c r="AX22" s="65"/>
      <c r="AY22" s="65"/>
      <c r="AZ22" s="65"/>
      <c r="BA22" s="65"/>
      <c r="BB22" s="65"/>
      <c r="BC22" s="65"/>
      <c r="BD22" s="65"/>
      <c r="BE22" s="65"/>
      <c r="BF22" s="65"/>
      <c r="BG22" s="65"/>
      <c r="BH22" s="65"/>
      <c r="BI22" s="65"/>
      <c r="BJ22" s="65"/>
      <c r="BK22" s="65"/>
      <c r="BL22" s="65"/>
      <c r="BM22" s="65"/>
      <c r="BN22" s="65"/>
      <c r="BO22" s="65"/>
      <c r="BP22" s="65"/>
      <c r="BQ22" s="65"/>
      <c r="BR22" s="65"/>
      <c r="BS22" s="65"/>
      <c r="BT22" s="65"/>
      <c r="BU22" s="65"/>
      <c r="BV22" s="65"/>
      <c r="BW22" s="65"/>
      <c r="BX22" s="65"/>
      <c r="BY22" s="65"/>
      <c r="BZ22" s="65"/>
      <c r="CA22" s="65"/>
      <c r="CB22" s="65"/>
      <c r="CC22" s="65"/>
      <c r="CD22" s="65"/>
      <c r="CE22" s="65"/>
      <c r="CF22" s="65"/>
      <c r="CG22" s="65"/>
      <c r="CH22" s="65"/>
      <c r="CI22" s="65"/>
      <c r="CJ22" s="65"/>
      <c r="CK22" s="65"/>
      <c r="CL22" s="65"/>
      <c r="CM22" s="65"/>
      <c r="CN22" s="65"/>
      <c r="CO22" s="65"/>
      <c r="CP22" s="65"/>
      <c r="CQ22" s="65"/>
      <c r="CR22" s="65"/>
      <c r="CS22" s="65"/>
      <c r="CT22" s="65"/>
    </row>
    <row r="23" spans="1:98" ht="15.75" customHeight="1" x14ac:dyDescent="0.25">
      <c r="A23" s="117">
        <f>A22+1</f>
        <v>15</v>
      </c>
      <c r="B23" s="94">
        <v>2025</v>
      </c>
      <c r="C23" s="94" t="s">
        <v>32</v>
      </c>
      <c r="D23" s="2" t="s">
        <v>47</v>
      </c>
      <c r="E23" s="117">
        <v>0</v>
      </c>
      <c r="F23" s="94"/>
      <c r="G23" s="114"/>
      <c r="H23" s="114"/>
      <c r="I23" s="114"/>
      <c r="J23" s="114"/>
      <c r="K23" s="114"/>
      <c r="L23" s="114">
        <v>10</v>
      </c>
      <c r="M23" s="110">
        <v>5</v>
      </c>
      <c r="N23" s="118">
        <v>28.3</v>
      </c>
      <c r="O23" s="118">
        <v>28.3</v>
      </c>
      <c r="P23" s="97">
        <f>IF(O23=0,0,(O23*(124/113))+(69.3-72))</f>
        <v>28.354867256637164</v>
      </c>
      <c r="Q23" s="94">
        <v>-4</v>
      </c>
      <c r="R23" s="97">
        <f>+P23+Q23</f>
        <v>24.354867256637164</v>
      </c>
      <c r="S23" s="94"/>
      <c r="T23" s="94"/>
      <c r="U23" s="94"/>
      <c r="V23" s="124"/>
      <c r="W23" s="94"/>
      <c r="X23" s="117"/>
      <c r="Y23" s="94"/>
      <c r="Z23" s="123"/>
      <c r="AA23" s="95"/>
      <c r="AB23" s="95"/>
      <c r="AC23" s="95"/>
      <c r="AD23" s="95"/>
      <c r="AE23" s="106"/>
      <c r="AF23" s="95"/>
      <c r="AG23" s="95"/>
      <c r="AH23" s="95"/>
      <c r="AI23" s="95"/>
      <c r="AJ23" s="95"/>
      <c r="AK23" s="95"/>
      <c r="AL23" s="95"/>
      <c r="AM23" s="95"/>
      <c r="AN23" s="95"/>
      <c r="AO23" s="95"/>
      <c r="AP23" s="95"/>
      <c r="AQ23" s="95"/>
      <c r="AR23" s="95"/>
      <c r="AS23" s="95"/>
      <c r="AT23" s="95"/>
      <c r="AU23" s="95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65"/>
      <c r="CR23" s="65"/>
      <c r="CS23" s="65"/>
      <c r="CT23" s="65"/>
    </row>
    <row r="24" spans="1:98" ht="15.75" customHeight="1" x14ac:dyDescent="0.25">
      <c r="A24" s="117">
        <f>A23+1</f>
        <v>16</v>
      </c>
      <c r="B24" s="94"/>
      <c r="C24" s="94" t="s">
        <v>32</v>
      </c>
      <c r="D24" s="2" t="s">
        <v>48</v>
      </c>
      <c r="E24" s="117">
        <v>0</v>
      </c>
      <c r="F24" s="94"/>
      <c r="G24" s="112"/>
      <c r="H24" s="112"/>
      <c r="I24" s="112"/>
      <c r="J24" s="112"/>
      <c r="K24" s="112">
        <v>5</v>
      </c>
      <c r="L24" s="112">
        <v>5</v>
      </c>
      <c r="M24" s="94">
        <v>8</v>
      </c>
      <c r="N24" s="95">
        <v>18.100000000000001</v>
      </c>
      <c r="O24" s="95">
        <v>18.100000000000001</v>
      </c>
      <c r="P24" s="97">
        <f>IF(O24=0,0,(O24*(124/113))+(69.3-72))</f>
        <v>17.161946902654865</v>
      </c>
      <c r="Q24" s="94"/>
      <c r="R24" s="97">
        <f>+P24+Q24</f>
        <v>17.161946902654865</v>
      </c>
      <c r="S24" s="94"/>
      <c r="T24" s="94"/>
      <c r="U24" s="94"/>
      <c r="V24" s="124"/>
      <c r="W24" s="94"/>
      <c r="X24" s="117"/>
      <c r="Y24" s="94"/>
      <c r="Z24" s="123"/>
      <c r="AA24" s="95"/>
      <c r="AB24" s="95"/>
      <c r="AC24" s="95"/>
      <c r="AD24" s="95"/>
      <c r="AE24" s="106"/>
      <c r="AF24" s="95"/>
      <c r="AG24" s="95"/>
      <c r="AH24" s="95"/>
      <c r="AI24" s="95"/>
      <c r="AJ24" s="95"/>
      <c r="AK24" s="95"/>
      <c r="AL24" s="95"/>
      <c r="AM24" s="95"/>
      <c r="AN24" s="95"/>
      <c r="AO24" s="95"/>
      <c r="AP24" s="95"/>
      <c r="AQ24" s="95"/>
      <c r="AR24" s="95"/>
      <c r="AS24" s="95"/>
      <c r="AT24" s="95"/>
      <c r="AU24" s="95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65"/>
      <c r="CR24" s="65"/>
      <c r="CS24" s="65"/>
      <c r="CT24" s="65"/>
    </row>
    <row r="25" spans="1:98" ht="15.75" customHeight="1" x14ac:dyDescent="0.25">
      <c r="A25" s="117">
        <f>A24+1</f>
        <v>17</v>
      </c>
      <c r="B25" s="94"/>
      <c r="C25" s="94" t="s">
        <v>32</v>
      </c>
      <c r="D25" s="74" t="s">
        <v>49</v>
      </c>
      <c r="E25" s="117">
        <v>0</v>
      </c>
      <c r="F25" s="94"/>
      <c r="G25" s="112"/>
      <c r="H25" s="112"/>
      <c r="I25" s="112"/>
      <c r="J25" s="112"/>
      <c r="K25" s="112">
        <v>5</v>
      </c>
      <c r="L25" s="112"/>
      <c r="M25" s="94">
        <v>2</v>
      </c>
      <c r="N25" s="95">
        <v>0</v>
      </c>
      <c r="O25" s="95">
        <v>0</v>
      </c>
      <c r="P25" s="97">
        <f>IF(O25=0,0,(O25*(124/113))+(69.3-72))</f>
        <v>0</v>
      </c>
      <c r="Q25" s="94"/>
      <c r="R25" s="97">
        <f>+P25+Q25</f>
        <v>0</v>
      </c>
      <c r="S25" s="94"/>
      <c r="T25" s="94"/>
      <c r="U25" s="94"/>
      <c r="V25" s="97"/>
      <c r="W25" s="94"/>
      <c r="X25" s="94"/>
      <c r="Y25" s="110"/>
      <c r="Z25" s="123"/>
      <c r="AA25" s="95"/>
      <c r="AB25" s="95"/>
      <c r="AC25" s="95"/>
      <c r="AD25" s="95"/>
      <c r="AE25" s="106"/>
      <c r="AF25" s="95"/>
      <c r="AG25" s="95"/>
      <c r="AH25" s="95"/>
      <c r="AI25" s="95"/>
      <c r="AJ25" s="95"/>
      <c r="AK25" s="95"/>
      <c r="AL25" s="95"/>
      <c r="AM25" s="95"/>
      <c r="AN25" s="95"/>
      <c r="AO25" s="95"/>
      <c r="AP25" s="95"/>
      <c r="AQ25" s="95"/>
      <c r="AR25" s="95"/>
      <c r="AS25" s="95"/>
      <c r="AT25" s="95"/>
      <c r="AU25" s="95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65"/>
      <c r="CR25" s="65"/>
      <c r="CS25" s="65"/>
      <c r="CT25" s="65"/>
    </row>
    <row r="26" spans="1:98" ht="15.75" customHeight="1" x14ac:dyDescent="0.25">
      <c r="A26" s="117">
        <f>A25+1</f>
        <v>18</v>
      </c>
      <c r="B26" s="94">
        <v>2025</v>
      </c>
      <c r="C26" s="94" t="s">
        <v>32</v>
      </c>
      <c r="D26" s="2" t="s">
        <v>50</v>
      </c>
      <c r="E26" s="117">
        <v>0</v>
      </c>
      <c r="F26" s="94"/>
      <c r="G26" s="112"/>
      <c r="H26" s="112"/>
      <c r="I26" s="112"/>
      <c r="J26" s="112"/>
      <c r="K26" s="112"/>
      <c r="L26" s="112">
        <v>10</v>
      </c>
      <c r="M26" s="94">
        <v>9</v>
      </c>
      <c r="N26" s="95">
        <v>15.6</v>
      </c>
      <c r="O26" s="95">
        <v>15.6</v>
      </c>
      <c r="P26" s="97">
        <f>IF(O26=0,0,(O26*(124/113))+(69.3-72))</f>
        <v>14.418584070796456</v>
      </c>
      <c r="Q26" s="94"/>
      <c r="R26" s="97">
        <f>+P26+Q26</f>
        <v>14.418584070796456</v>
      </c>
      <c r="S26" s="94"/>
      <c r="T26" s="94"/>
      <c r="U26" s="96"/>
      <c r="V26" s="97"/>
      <c r="W26" s="94"/>
      <c r="X26" s="117"/>
      <c r="Y26" s="94"/>
      <c r="Z26" s="123"/>
      <c r="AA26" s="95"/>
      <c r="AB26" s="95"/>
      <c r="AC26" s="95"/>
      <c r="AD26" s="95"/>
      <c r="AE26" s="106"/>
      <c r="AF26" s="95"/>
      <c r="AG26" s="95"/>
      <c r="AH26" s="95"/>
      <c r="AI26" s="95"/>
      <c r="AJ26" s="95"/>
      <c r="AK26" s="95"/>
      <c r="AL26" s="95"/>
      <c r="AM26" s="95"/>
      <c r="AN26" s="95"/>
      <c r="AO26" s="95"/>
      <c r="AP26" s="95"/>
      <c r="AQ26" s="95"/>
      <c r="AR26" s="95"/>
      <c r="AS26" s="95"/>
      <c r="AT26" s="95"/>
      <c r="AU26" s="95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65"/>
      <c r="CR26" s="65"/>
      <c r="CS26" s="65"/>
      <c r="CT26" s="65"/>
    </row>
    <row r="27" spans="1:98" ht="15.75" customHeight="1" x14ac:dyDescent="0.25">
      <c r="A27" s="117">
        <f>A26+1</f>
        <v>19</v>
      </c>
      <c r="B27" s="94">
        <v>2025</v>
      </c>
      <c r="C27" s="94" t="s">
        <v>37</v>
      </c>
      <c r="D27" s="2" t="s">
        <v>330</v>
      </c>
      <c r="E27" s="117">
        <v>0</v>
      </c>
      <c r="F27" s="94"/>
      <c r="G27" s="112"/>
      <c r="H27" s="112"/>
      <c r="I27" s="112"/>
      <c r="J27" s="112"/>
      <c r="K27" s="112"/>
      <c r="L27" s="112"/>
      <c r="M27" s="94">
        <v>6</v>
      </c>
      <c r="N27" s="95">
        <v>28.4</v>
      </c>
      <c r="O27" s="95">
        <v>28.4</v>
      </c>
      <c r="P27" s="97">
        <f>IF(O27=0,0,(O27*(119/113))+(66.5-72))</f>
        <v>24.407964601769912</v>
      </c>
      <c r="Q27" s="94"/>
      <c r="R27" s="97">
        <f>+P27+Q27</f>
        <v>24.407964601769912</v>
      </c>
      <c r="S27" s="94"/>
      <c r="T27" s="94"/>
      <c r="U27" s="96"/>
      <c r="V27" s="97"/>
      <c r="W27" s="94"/>
      <c r="X27" s="117"/>
      <c r="Y27" s="94"/>
      <c r="Z27" s="123"/>
      <c r="AA27" s="95"/>
      <c r="AB27" s="95"/>
      <c r="AC27" s="95"/>
      <c r="AD27" s="95"/>
      <c r="AE27" s="106"/>
      <c r="AF27" s="95"/>
      <c r="AG27" s="95"/>
      <c r="AH27" s="95"/>
      <c r="AI27" s="95"/>
      <c r="AJ27" s="95"/>
      <c r="AK27" s="95"/>
      <c r="AL27" s="95"/>
      <c r="AM27" s="95"/>
      <c r="AN27" s="95"/>
      <c r="AO27" s="95"/>
      <c r="AP27" s="95"/>
      <c r="AQ27" s="95"/>
      <c r="AR27" s="95"/>
      <c r="AS27" s="95"/>
      <c r="AT27" s="95"/>
      <c r="AU27" s="95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65"/>
      <c r="CR27" s="65"/>
      <c r="CS27" s="65"/>
      <c r="CT27" s="65"/>
    </row>
    <row r="28" spans="1:98" ht="15.75" customHeight="1" x14ac:dyDescent="0.25">
      <c r="A28" s="117">
        <f>A27+1</f>
        <v>20</v>
      </c>
      <c r="B28" s="94">
        <v>2025</v>
      </c>
      <c r="C28" s="94" t="s">
        <v>32</v>
      </c>
      <c r="D28" s="2" t="s">
        <v>51</v>
      </c>
      <c r="E28" s="117">
        <v>0</v>
      </c>
      <c r="F28" s="94"/>
      <c r="G28" s="112"/>
      <c r="H28" s="112"/>
      <c r="I28" s="112"/>
      <c r="J28" s="112"/>
      <c r="K28" s="112">
        <v>5</v>
      </c>
      <c r="L28" s="112">
        <v>5</v>
      </c>
      <c r="M28" s="94">
        <v>20</v>
      </c>
      <c r="N28" s="95">
        <v>16.5</v>
      </c>
      <c r="O28" s="95">
        <v>16.5</v>
      </c>
      <c r="P28" s="97">
        <f>IF(O28=0,0,(O28*(124/113))+(69.3-72))</f>
        <v>15.406194690265483</v>
      </c>
      <c r="Q28" s="117"/>
      <c r="R28" s="97">
        <f>+P28+Q28</f>
        <v>15.406194690265483</v>
      </c>
      <c r="S28" s="94"/>
      <c r="T28" s="110"/>
      <c r="U28" s="114"/>
      <c r="V28" s="124"/>
      <c r="W28" s="94"/>
      <c r="X28" s="117"/>
      <c r="Y28" s="94"/>
      <c r="Z28" s="123"/>
      <c r="AA28" s="95"/>
      <c r="AB28" s="95"/>
      <c r="AC28" s="95"/>
      <c r="AD28" s="95"/>
      <c r="AE28" s="106"/>
      <c r="AF28" s="95"/>
      <c r="AG28" s="95"/>
      <c r="AH28" s="95"/>
      <c r="AI28" s="95"/>
      <c r="AJ28" s="95"/>
      <c r="AK28" s="95"/>
      <c r="AL28" s="95"/>
      <c r="AM28" s="95"/>
      <c r="AN28" s="95"/>
      <c r="AO28" s="95"/>
      <c r="AP28" s="95"/>
      <c r="AQ28" s="95"/>
      <c r="AR28" s="95"/>
      <c r="AS28" s="95"/>
      <c r="AT28" s="95"/>
      <c r="AU28" s="95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65"/>
      <c r="CR28" s="65"/>
      <c r="CS28" s="65"/>
      <c r="CT28" s="65"/>
    </row>
    <row r="29" spans="1:98" ht="15.75" customHeight="1" x14ac:dyDescent="0.25">
      <c r="A29" s="117">
        <f>A28+1</f>
        <v>21</v>
      </c>
      <c r="B29" s="94">
        <v>2025</v>
      </c>
      <c r="C29" s="94" t="s">
        <v>37</v>
      </c>
      <c r="D29" s="2" t="s">
        <v>52</v>
      </c>
      <c r="E29" s="117">
        <v>0</v>
      </c>
      <c r="F29" s="94"/>
      <c r="G29" s="112"/>
      <c r="H29" s="112"/>
      <c r="I29" s="128"/>
      <c r="J29" s="112"/>
      <c r="K29" s="44">
        <v>5</v>
      </c>
      <c r="L29" s="44">
        <v>5</v>
      </c>
      <c r="M29" s="94">
        <v>5</v>
      </c>
      <c r="N29" s="95">
        <v>0.9</v>
      </c>
      <c r="O29" s="95">
        <v>0.9</v>
      </c>
      <c r="P29" s="97">
        <f>IF(O29=0,0,(O29*(119/113))+(66.5-72))</f>
        <v>-4.5522123893805304</v>
      </c>
      <c r="Q29" s="94">
        <v>-4</v>
      </c>
      <c r="R29" s="97">
        <f>+P29+Q29</f>
        <v>-8.5522123893805304</v>
      </c>
      <c r="S29" s="94"/>
      <c r="T29" s="110"/>
      <c r="U29" s="94"/>
      <c r="V29" s="97"/>
      <c r="W29" s="94"/>
      <c r="X29" s="117"/>
      <c r="Y29" s="94"/>
      <c r="Z29" s="123"/>
      <c r="AA29" s="95"/>
      <c r="AB29" s="95"/>
      <c r="AC29" s="95"/>
      <c r="AD29" s="95"/>
      <c r="AE29" s="106"/>
      <c r="AF29" s="95"/>
      <c r="AG29" s="95"/>
      <c r="AH29" s="95"/>
      <c r="AI29" s="95"/>
      <c r="AJ29" s="95"/>
      <c r="AK29" s="95"/>
      <c r="AL29" s="95"/>
      <c r="AM29" s="95"/>
      <c r="AN29" s="95"/>
      <c r="AO29" s="95"/>
      <c r="AP29" s="95"/>
      <c r="AQ29" s="95"/>
      <c r="AR29" s="95"/>
      <c r="AS29" s="95"/>
      <c r="AT29" s="95"/>
      <c r="AU29" s="95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65"/>
      <c r="CR29" s="65"/>
      <c r="CS29" s="65"/>
      <c r="CT29" s="65"/>
    </row>
    <row r="30" spans="1:98" ht="15.75" customHeight="1" x14ac:dyDescent="0.25">
      <c r="A30" s="117">
        <f>A29+1</f>
        <v>22</v>
      </c>
      <c r="B30" s="94">
        <v>2025</v>
      </c>
      <c r="C30" s="94" t="s">
        <v>32</v>
      </c>
      <c r="D30" s="65" t="s">
        <v>53</v>
      </c>
      <c r="E30" s="117">
        <v>0</v>
      </c>
      <c r="F30" s="94"/>
      <c r="G30" s="112"/>
      <c r="H30" s="112"/>
      <c r="I30" s="112"/>
      <c r="J30" s="112"/>
      <c r="K30" s="112"/>
      <c r="L30" s="112">
        <v>5</v>
      </c>
      <c r="M30" s="94">
        <v>11</v>
      </c>
      <c r="N30" s="95">
        <v>11.9</v>
      </c>
      <c r="O30" s="95">
        <v>11.9</v>
      </c>
      <c r="P30" s="97">
        <f>IF(O30=0,0,(O30*(124/113))+(69.3-72))</f>
        <v>10.358407079646014</v>
      </c>
      <c r="Q30" s="95"/>
      <c r="R30" s="97">
        <f>+P30+Q30</f>
        <v>10.358407079646014</v>
      </c>
      <c r="S30" s="94"/>
      <c r="T30" s="94"/>
      <c r="U30" s="94"/>
      <c r="V30" s="97"/>
      <c r="W30" s="94"/>
      <c r="X30" s="94"/>
      <c r="Y30" s="124"/>
      <c r="Z30" s="123"/>
      <c r="AA30" s="95"/>
      <c r="AB30" s="95"/>
      <c r="AC30" s="95"/>
      <c r="AD30" s="95"/>
      <c r="AE30" s="106"/>
      <c r="AF30" s="95"/>
      <c r="AG30" s="95"/>
      <c r="AH30" s="95"/>
      <c r="AI30" s="95"/>
      <c r="AJ30" s="95"/>
      <c r="AK30" s="95"/>
      <c r="AL30" s="95"/>
      <c r="AM30" s="95"/>
      <c r="AN30" s="95"/>
      <c r="AO30" s="95"/>
      <c r="AP30" s="95"/>
      <c r="AQ30" s="95"/>
      <c r="AR30" s="95"/>
      <c r="AS30" s="95"/>
      <c r="AT30" s="95"/>
      <c r="AU30" s="95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65"/>
      <c r="CR30" s="65"/>
      <c r="CS30" s="65"/>
      <c r="CT30" s="65"/>
    </row>
    <row r="31" spans="1:98" ht="15.75" customHeight="1" x14ac:dyDescent="0.25">
      <c r="A31" s="117">
        <f>A30+1</f>
        <v>23</v>
      </c>
      <c r="B31" s="94">
        <v>2025</v>
      </c>
      <c r="C31" s="94" t="s">
        <v>37</v>
      </c>
      <c r="D31" s="65" t="s">
        <v>54</v>
      </c>
      <c r="E31" s="117">
        <v>0</v>
      </c>
      <c r="F31" s="94"/>
      <c r="G31" s="112"/>
      <c r="H31" s="112"/>
      <c r="I31" s="112"/>
      <c r="J31" s="112"/>
      <c r="K31" s="112">
        <v>5</v>
      </c>
      <c r="L31" s="112">
        <v>5</v>
      </c>
      <c r="M31" s="94">
        <v>20</v>
      </c>
      <c r="N31" s="95">
        <v>11.8</v>
      </c>
      <c r="O31" s="95">
        <v>11.8</v>
      </c>
      <c r="P31" s="97">
        <f>IF(O31=0,0,(O31*(119/113))+(66.5-72))</f>
        <v>6.9265486725663727</v>
      </c>
      <c r="Q31" s="110"/>
      <c r="R31" s="97">
        <f>+P31+Q31</f>
        <v>6.9265486725663727</v>
      </c>
      <c r="S31" s="94"/>
      <c r="T31" s="94"/>
      <c r="U31" s="94"/>
      <c r="V31" s="97"/>
      <c r="W31" s="94"/>
      <c r="X31" s="94"/>
      <c r="Y31" s="124"/>
      <c r="Z31" s="123"/>
      <c r="AA31" s="95"/>
      <c r="AB31" s="95"/>
      <c r="AC31" s="95"/>
      <c r="AD31" s="95"/>
      <c r="AE31" s="106"/>
      <c r="AF31" s="95"/>
      <c r="AG31" s="95"/>
      <c r="AH31" s="95"/>
      <c r="AI31" s="95"/>
      <c r="AJ31" s="95"/>
      <c r="AK31" s="95"/>
      <c r="AL31" s="95"/>
      <c r="AM31" s="95"/>
      <c r="AN31" s="95"/>
      <c r="AO31" s="95"/>
      <c r="AP31" s="95"/>
      <c r="AQ31" s="95"/>
      <c r="AR31" s="95"/>
      <c r="AS31" s="95"/>
      <c r="AT31" s="95"/>
      <c r="AU31" s="95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65"/>
      <c r="CR31" s="65"/>
      <c r="CS31" s="65"/>
      <c r="CT31" s="65"/>
    </row>
    <row r="32" spans="1:98" ht="15.75" customHeight="1" x14ac:dyDescent="0.25">
      <c r="A32" s="117">
        <f>A31+1</f>
        <v>24</v>
      </c>
      <c r="B32" s="94">
        <v>2025</v>
      </c>
      <c r="C32" s="94" t="s">
        <v>32</v>
      </c>
      <c r="D32" s="2" t="s">
        <v>55</v>
      </c>
      <c r="E32" s="117">
        <v>2</v>
      </c>
      <c r="F32" s="94"/>
      <c r="G32" s="112"/>
      <c r="H32" s="112"/>
      <c r="I32" s="112"/>
      <c r="J32" s="112"/>
      <c r="K32" s="112">
        <v>5</v>
      </c>
      <c r="L32" s="112">
        <v>5</v>
      </c>
      <c r="M32" s="110">
        <v>20</v>
      </c>
      <c r="N32" s="95">
        <v>8.9</v>
      </c>
      <c r="O32" s="95">
        <v>8.9</v>
      </c>
      <c r="P32" s="97">
        <f>IF(O32=0,0,(O32*(124/113))+(69.3-72))</f>
        <v>7.0663716814159265</v>
      </c>
      <c r="Q32" s="110"/>
      <c r="R32" s="97">
        <f>+P32+Q32</f>
        <v>7.0663716814159265</v>
      </c>
      <c r="S32" s="94"/>
      <c r="T32" s="114"/>
      <c r="U32" s="114"/>
      <c r="V32" s="114"/>
      <c r="W32" s="94"/>
      <c r="X32" s="94"/>
      <c r="Y32" s="94"/>
      <c r="Z32" s="123"/>
      <c r="AA32" s="95"/>
      <c r="AB32" s="95"/>
      <c r="AC32" s="95"/>
      <c r="AD32" s="95"/>
      <c r="AE32" s="106"/>
      <c r="AF32" s="95"/>
      <c r="AG32" s="95"/>
      <c r="AH32" s="95"/>
      <c r="AI32" s="95"/>
      <c r="AJ32" s="95"/>
      <c r="AK32" s="95"/>
      <c r="AL32" s="95"/>
      <c r="AM32" s="95"/>
      <c r="AN32" s="95"/>
      <c r="AO32" s="95"/>
      <c r="AP32" s="95"/>
      <c r="AQ32" s="95"/>
      <c r="AR32" s="95"/>
      <c r="AS32" s="95"/>
      <c r="AT32" s="95"/>
      <c r="AU32" s="95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65"/>
      <c r="CR32" s="65"/>
      <c r="CS32" s="65"/>
      <c r="CT32" s="65"/>
    </row>
    <row r="33" spans="1:99" ht="15.75" customHeight="1" x14ac:dyDescent="0.25">
      <c r="A33" s="117">
        <f>A32+1</f>
        <v>25</v>
      </c>
      <c r="B33" s="94"/>
      <c r="C33" s="94" t="s">
        <v>32</v>
      </c>
      <c r="D33" s="2" t="s">
        <v>56</v>
      </c>
      <c r="E33" s="117">
        <v>0</v>
      </c>
      <c r="F33" s="94"/>
      <c r="G33" s="112"/>
      <c r="H33" s="112"/>
      <c r="I33" s="112"/>
      <c r="J33" s="112"/>
      <c r="K33" s="112"/>
      <c r="L33" s="112">
        <v>10</v>
      </c>
      <c r="M33" s="110">
        <v>11</v>
      </c>
      <c r="N33" s="95">
        <v>17.8</v>
      </c>
      <c r="O33" s="95">
        <v>17.8</v>
      </c>
      <c r="P33" s="97">
        <f>IF(O33=0,0,(O33*(124/113))+(69.3-72))</f>
        <v>16.832743362831856</v>
      </c>
      <c r="Q33" s="110"/>
      <c r="R33" s="97">
        <f>+P33+Q33</f>
        <v>16.832743362831856</v>
      </c>
      <c r="S33" s="94"/>
      <c r="T33" s="94"/>
      <c r="U33" s="94"/>
      <c r="V33" s="129"/>
      <c r="W33" s="94"/>
      <c r="X33" s="95"/>
      <c r="Y33" s="94"/>
      <c r="Z33" s="123"/>
      <c r="AA33" s="95"/>
      <c r="AB33" s="95"/>
      <c r="AC33" s="95"/>
      <c r="AD33" s="95"/>
      <c r="AE33" s="106"/>
      <c r="AF33" s="95"/>
      <c r="AG33" s="95"/>
      <c r="AH33" s="95"/>
      <c r="AI33" s="95"/>
      <c r="AJ33" s="95"/>
      <c r="AK33" s="95"/>
      <c r="AL33" s="95"/>
      <c r="AM33" s="95"/>
      <c r="AN33" s="95"/>
      <c r="AO33" s="95"/>
      <c r="AP33" s="95"/>
      <c r="AQ33" s="95"/>
      <c r="AR33" s="95"/>
      <c r="AS33" s="95"/>
      <c r="AT33" s="95"/>
      <c r="AU33" s="95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65"/>
      <c r="CR33" s="65"/>
      <c r="CS33" s="65"/>
      <c r="CT33" s="65"/>
    </row>
    <row r="34" spans="1:99" ht="15.75" customHeight="1" x14ac:dyDescent="0.25">
      <c r="A34" s="117">
        <f>A33+1</f>
        <v>26</v>
      </c>
      <c r="B34" s="94">
        <v>2025</v>
      </c>
      <c r="C34" s="94" t="s">
        <v>32</v>
      </c>
      <c r="D34" s="2" t="s">
        <v>57</v>
      </c>
      <c r="E34" s="117">
        <v>0</v>
      </c>
      <c r="F34" s="94"/>
      <c r="G34" s="112"/>
      <c r="H34" s="128"/>
      <c r="I34" s="112"/>
      <c r="J34" s="112"/>
      <c r="K34" s="112">
        <v>5</v>
      </c>
      <c r="L34" s="112">
        <v>5</v>
      </c>
      <c r="M34" s="94">
        <v>20</v>
      </c>
      <c r="N34" s="95">
        <v>15</v>
      </c>
      <c r="O34" s="95">
        <v>15</v>
      </c>
      <c r="P34" s="97">
        <f>IF(O34=0,0,(O34*(124/113))+(69.3-72))</f>
        <v>13.760176991150438</v>
      </c>
      <c r="Q34" s="94"/>
      <c r="R34" s="97">
        <f>+P34+Q34</f>
        <v>13.760176991150438</v>
      </c>
      <c r="S34" s="94"/>
      <c r="T34" s="94"/>
      <c r="U34" s="94"/>
      <c r="V34" s="130"/>
      <c r="W34" s="94"/>
      <c r="X34" s="117"/>
      <c r="Y34" s="94"/>
      <c r="Z34" s="123"/>
      <c r="AA34" s="95"/>
      <c r="AB34" s="95"/>
      <c r="AC34" s="95"/>
      <c r="AD34" s="95"/>
      <c r="AE34" s="106"/>
      <c r="AF34" s="95"/>
      <c r="AG34" s="95"/>
      <c r="AH34" s="95"/>
      <c r="AI34" s="95"/>
      <c r="AJ34" s="95"/>
      <c r="AK34" s="95"/>
      <c r="AL34" s="95"/>
      <c r="AM34" s="95"/>
      <c r="AN34" s="95"/>
      <c r="AO34" s="95"/>
      <c r="AP34" s="95"/>
      <c r="AQ34" s="95"/>
      <c r="AR34" s="95"/>
      <c r="AS34" s="95"/>
      <c r="AT34" s="95"/>
      <c r="AU34" s="95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65"/>
      <c r="CR34" s="65"/>
      <c r="CS34" s="65"/>
      <c r="CT34" s="65"/>
    </row>
    <row r="35" spans="1:99" ht="15.75" customHeight="1" x14ac:dyDescent="0.25">
      <c r="A35" s="117">
        <f>A34+1</f>
        <v>27</v>
      </c>
      <c r="B35" s="94"/>
      <c r="C35" s="94" t="s">
        <v>32</v>
      </c>
      <c r="D35" s="2" t="s">
        <v>58</v>
      </c>
      <c r="E35" s="117">
        <v>0</v>
      </c>
      <c r="F35" s="94"/>
      <c r="G35" s="112"/>
      <c r="H35" s="128"/>
      <c r="I35" s="112"/>
      <c r="J35" s="112"/>
      <c r="K35" s="112">
        <v>5</v>
      </c>
      <c r="L35" s="112"/>
      <c r="M35" s="94">
        <v>10</v>
      </c>
      <c r="N35" s="95">
        <v>24.3</v>
      </c>
      <c r="O35" s="95">
        <v>24.3</v>
      </c>
      <c r="P35" s="97">
        <f>IF(O35=0,0,(O35*(124/113))+(69.3-72))</f>
        <v>23.965486725663713</v>
      </c>
      <c r="Q35" s="94"/>
      <c r="R35" s="97">
        <f>+P35+Q35</f>
        <v>23.965486725663713</v>
      </c>
      <c r="T35" s="94"/>
      <c r="U35" s="94"/>
      <c r="V35" s="97"/>
      <c r="W35" s="94"/>
      <c r="X35" s="117"/>
      <c r="Y35" s="94"/>
      <c r="Z35" s="123"/>
      <c r="AA35" s="95"/>
      <c r="AB35" s="95"/>
      <c r="AC35" s="95"/>
      <c r="AD35" s="95"/>
      <c r="AE35" s="106"/>
      <c r="AF35" s="95"/>
      <c r="AG35" s="95"/>
      <c r="AH35" s="95"/>
      <c r="AI35" s="95"/>
      <c r="AJ35" s="95"/>
      <c r="AK35" s="95"/>
      <c r="AL35" s="95"/>
      <c r="AM35" s="95"/>
      <c r="AN35" s="95"/>
      <c r="AO35" s="95"/>
      <c r="AP35" s="95"/>
      <c r="AQ35" s="95"/>
      <c r="AR35" s="95"/>
      <c r="AS35" s="95"/>
      <c r="AT35" s="95"/>
      <c r="AU35" s="95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65"/>
      <c r="CR35" s="65"/>
      <c r="CS35" s="65"/>
      <c r="CT35" s="65"/>
    </row>
    <row r="36" spans="1:99" ht="15.75" customHeight="1" x14ac:dyDescent="0.25">
      <c r="A36" s="117">
        <f>A35+1</f>
        <v>28</v>
      </c>
      <c r="B36" s="94">
        <v>2025</v>
      </c>
      <c r="C36" s="94" t="s">
        <v>32</v>
      </c>
      <c r="D36" s="2" t="s">
        <v>59</v>
      </c>
      <c r="E36" s="117">
        <v>0</v>
      </c>
      <c r="F36" s="94"/>
      <c r="G36" s="112"/>
      <c r="H36" s="112"/>
      <c r="I36" s="112"/>
      <c r="J36" s="112"/>
      <c r="K36" s="112">
        <v>5</v>
      </c>
      <c r="L36" s="112">
        <v>5</v>
      </c>
      <c r="M36" s="94">
        <v>20</v>
      </c>
      <c r="N36" s="95">
        <v>17</v>
      </c>
      <c r="O36" s="95">
        <v>17</v>
      </c>
      <c r="P36" s="97">
        <f>IF(O36=0,0,(O36*(124/113))+(69.3-72))</f>
        <v>15.954867256637165</v>
      </c>
      <c r="Q36" s="94"/>
      <c r="R36" s="97">
        <f>+P36+Q36</f>
        <v>15.954867256637165</v>
      </c>
      <c r="S36" s="94"/>
      <c r="T36" s="94"/>
      <c r="U36" s="94"/>
      <c r="V36" s="97"/>
      <c r="W36" s="94"/>
      <c r="X36" s="117"/>
      <c r="Y36" s="94"/>
      <c r="Z36" s="123"/>
      <c r="AA36" s="95"/>
      <c r="AB36" s="95"/>
      <c r="AC36" s="95"/>
      <c r="AD36" s="95"/>
      <c r="AE36" s="106"/>
      <c r="AF36" s="95"/>
      <c r="AG36" s="95"/>
      <c r="AH36" s="95"/>
      <c r="AI36" s="95"/>
      <c r="AJ36" s="95"/>
      <c r="AK36" s="95"/>
      <c r="AL36" s="95"/>
      <c r="AM36" s="95"/>
      <c r="AN36" s="95"/>
      <c r="AO36" s="95"/>
      <c r="AP36" s="95"/>
      <c r="AQ36" s="95"/>
      <c r="AR36" s="95"/>
      <c r="AS36" s="95"/>
      <c r="AT36" s="95"/>
      <c r="AU36" s="95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65"/>
      <c r="CR36" s="65"/>
      <c r="CS36" s="65"/>
      <c r="CT36" s="65"/>
    </row>
    <row r="37" spans="1:99" ht="15.75" customHeight="1" x14ac:dyDescent="0.25">
      <c r="A37" s="117">
        <f>A36+1</f>
        <v>29</v>
      </c>
      <c r="B37" s="94">
        <v>2025</v>
      </c>
      <c r="C37" s="94" t="s">
        <v>32</v>
      </c>
      <c r="D37" s="2" t="s">
        <v>60</v>
      </c>
      <c r="E37" s="117">
        <v>4</v>
      </c>
      <c r="F37" s="94"/>
      <c r="G37" s="112"/>
      <c r="H37" s="112"/>
      <c r="I37" s="112"/>
      <c r="J37" s="112"/>
      <c r="K37" s="112">
        <v>5</v>
      </c>
      <c r="L37" s="112">
        <v>5</v>
      </c>
      <c r="M37" s="94">
        <v>20</v>
      </c>
      <c r="N37" s="95">
        <v>10.199999999999999</v>
      </c>
      <c r="O37" s="95">
        <v>9.9</v>
      </c>
      <c r="P37" s="97">
        <f>IF(O37=0,0,(O37*(124/113))+(69.3-72))</f>
        <v>8.1637168141592884</v>
      </c>
      <c r="Q37" s="94"/>
      <c r="R37" s="97">
        <f>+P37+Q37</f>
        <v>8.1637168141592884</v>
      </c>
      <c r="S37" s="94"/>
      <c r="T37" s="94"/>
      <c r="U37" s="114"/>
      <c r="V37" s="114"/>
      <c r="W37" s="94"/>
      <c r="X37" s="117"/>
      <c r="Y37" s="94"/>
      <c r="Z37" s="123"/>
      <c r="AA37" s="95"/>
      <c r="AB37" s="95"/>
      <c r="AC37" s="95"/>
      <c r="AD37" s="95"/>
      <c r="AE37" s="106"/>
      <c r="AF37" s="95"/>
      <c r="AG37" s="95"/>
      <c r="AH37" s="95"/>
      <c r="AI37" s="95"/>
      <c r="AJ37" s="95"/>
      <c r="AK37" s="95"/>
      <c r="AL37" s="95"/>
      <c r="AM37" s="95"/>
      <c r="AN37" s="95"/>
      <c r="AO37" s="95"/>
      <c r="AP37" s="95"/>
      <c r="AQ37" s="95"/>
      <c r="AR37" s="95"/>
      <c r="AS37" s="95"/>
      <c r="AT37" s="95"/>
      <c r="AU37" s="95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65"/>
      <c r="CR37" s="65"/>
      <c r="CS37" s="65"/>
      <c r="CT37" s="65"/>
    </row>
    <row r="38" spans="1:99" ht="15.75" customHeight="1" x14ac:dyDescent="0.25">
      <c r="A38" s="117">
        <f>A37+1</f>
        <v>30</v>
      </c>
      <c r="B38" s="94">
        <v>2025</v>
      </c>
      <c r="C38" s="94" t="s">
        <v>32</v>
      </c>
      <c r="D38" s="2" t="s">
        <v>323</v>
      </c>
      <c r="E38" s="117">
        <v>0</v>
      </c>
      <c r="F38" s="94"/>
      <c r="G38" s="112"/>
      <c r="H38" s="112"/>
      <c r="I38" s="112"/>
      <c r="J38" s="112"/>
      <c r="K38" s="112"/>
      <c r="L38" s="112">
        <v>10</v>
      </c>
      <c r="M38" s="94">
        <v>5</v>
      </c>
      <c r="N38" s="95">
        <v>30.7</v>
      </c>
      <c r="O38" s="95">
        <v>30.7</v>
      </c>
      <c r="P38" s="97">
        <f>IF(O38=0,0,(O38*(124/113))+(69.3-72))</f>
        <v>30.988495575221236</v>
      </c>
      <c r="Q38" s="94">
        <v>-4</v>
      </c>
      <c r="R38" s="97">
        <f>+P38+Q38</f>
        <v>26.988495575221236</v>
      </c>
      <c r="S38" s="94"/>
      <c r="T38" s="94"/>
      <c r="U38" s="94"/>
      <c r="V38" s="114"/>
      <c r="W38" s="170"/>
      <c r="X38" s="131"/>
      <c r="Y38" s="102"/>
      <c r="Z38" s="132"/>
      <c r="AA38" s="121"/>
      <c r="AB38" s="95"/>
      <c r="AC38" s="95"/>
      <c r="AD38" s="95"/>
      <c r="AE38" s="106"/>
      <c r="AF38" s="95"/>
      <c r="AG38" s="95"/>
      <c r="AH38" s="95"/>
      <c r="AI38" s="95"/>
      <c r="AJ38" s="95"/>
      <c r="AK38" s="95"/>
      <c r="AL38" s="95"/>
      <c r="AM38" s="95"/>
      <c r="AN38" s="95"/>
      <c r="AO38" s="95"/>
      <c r="AP38" s="95"/>
      <c r="AQ38" s="95"/>
      <c r="AR38" s="95"/>
      <c r="AS38" s="95"/>
      <c r="AT38" s="95"/>
      <c r="AU38" s="95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65"/>
      <c r="CR38" s="65"/>
      <c r="CS38" s="65"/>
      <c r="CT38" s="65"/>
    </row>
    <row r="39" spans="1:99" ht="15.75" customHeight="1" x14ac:dyDescent="0.25">
      <c r="A39" s="117">
        <f>A38+1</f>
        <v>31</v>
      </c>
      <c r="B39" s="45">
        <v>2025</v>
      </c>
      <c r="C39" s="94" t="s">
        <v>32</v>
      </c>
      <c r="D39" s="2" t="s">
        <v>61</v>
      </c>
      <c r="E39" s="117">
        <v>1</v>
      </c>
      <c r="F39" s="94"/>
      <c r="G39" s="112"/>
      <c r="H39" s="112"/>
      <c r="I39" s="112"/>
      <c r="J39" s="112"/>
      <c r="K39" s="44"/>
      <c r="L39" s="44">
        <v>10</v>
      </c>
      <c r="M39" s="94">
        <v>20</v>
      </c>
      <c r="N39" s="95">
        <v>10.6</v>
      </c>
      <c r="O39" s="95">
        <v>10.6</v>
      </c>
      <c r="P39" s="97">
        <f>IF(O39=0,0,(O39*(124/113))+(69.3-72))</f>
        <v>8.9318584070796412</v>
      </c>
      <c r="Q39" s="94"/>
      <c r="R39" s="97">
        <f>+P39+Q39</f>
        <v>8.9318584070796412</v>
      </c>
      <c r="S39" s="94"/>
      <c r="T39" s="94"/>
      <c r="U39" s="94"/>
      <c r="V39" s="124"/>
      <c r="W39" s="94"/>
      <c r="X39" s="94"/>
      <c r="Y39" s="94"/>
      <c r="Z39" s="123"/>
      <c r="AA39" s="95"/>
      <c r="AB39" s="95"/>
      <c r="AC39" s="95"/>
      <c r="AD39" s="95"/>
      <c r="AE39" s="106"/>
      <c r="AF39" s="95"/>
      <c r="AG39" s="95"/>
      <c r="AH39" s="95"/>
      <c r="AI39" s="95"/>
      <c r="AJ39" s="95"/>
      <c r="AK39" s="95"/>
      <c r="AL39" s="95"/>
      <c r="AM39" s="95"/>
      <c r="AN39" s="95"/>
      <c r="AO39" s="95"/>
      <c r="AP39" s="95"/>
      <c r="AQ39" s="95"/>
      <c r="AR39" s="95"/>
      <c r="AS39" s="95"/>
      <c r="AT39" s="95"/>
      <c r="AU39" s="95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65"/>
      <c r="CR39" s="65"/>
      <c r="CS39" s="65"/>
      <c r="CT39" s="65"/>
    </row>
    <row r="40" spans="1:99" ht="15.75" customHeight="1" x14ac:dyDescent="0.25">
      <c r="A40" s="117">
        <f>A39+1</f>
        <v>32</v>
      </c>
      <c r="B40" s="45">
        <v>2025</v>
      </c>
      <c r="C40" s="94" t="s">
        <v>32</v>
      </c>
      <c r="D40" s="2" t="s">
        <v>62</v>
      </c>
      <c r="E40" s="117">
        <v>2</v>
      </c>
      <c r="F40" s="94"/>
      <c r="G40" s="112"/>
      <c r="H40" s="112"/>
      <c r="I40" s="112"/>
      <c r="J40" s="112"/>
      <c r="K40" s="44"/>
      <c r="L40" s="44">
        <v>10</v>
      </c>
      <c r="M40" s="94">
        <v>15</v>
      </c>
      <c r="N40" s="95">
        <v>13.8</v>
      </c>
      <c r="O40" s="95">
        <v>14.2</v>
      </c>
      <c r="P40" s="97">
        <f>IF(O40=0,0,(O40*(124/113))+(69.3-72))</f>
        <v>12.882300884955747</v>
      </c>
      <c r="Q40" s="94"/>
      <c r="R40" s="97">
        <f>+P40+Q40</f>
        <v>12.882300884955747</v>
      </c>
      <c r="S40" s="94"/>
      <c r="T40" s="94"/>
      <c r="U40" s="94"/>
      <c r="V40" s="124"/>
      <c r="W40" s="94"/>
      <c r="X40" s="95"/>
      <c r="Y40" s="94"/>
      <c r="Z40" s="106"/>
      <c r="AA40" s="95"/>
      <c r="AB40" s="95"/>
      <c r="AC40" s="95"/>
      <c r="AD40" s="95"/>
      <c r="AE40" s="106"/>
      <c r="AF40" s="95"/>
      <c r="AG40" s="95"/>
      <c r="AH40" s="95"/>
      <c r="AI40" s="95"/>
      <c r="AJ40" s="95"/>
      <c r="AK40" s="95"/>
      <c r="AL40" s="95"/>
      <c r="AM40" s="95"/>
      <c r="AN40" s="95"/>
      <c r="AO40" s="95"/>
      <c r="AP40" s="95"/>
      <c r="AQ40" s="95"/>
      <c r="AR40" s="95"/>
      <c r="AS40" s="95"/>
      <c r="AT40" s="95"/>
      <c r="AU40" s="95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65"/>
      <c r="CR40" s="65"/>
      <c r="CS40" s="65"/>
      <c r="CT40" s="65"/>
    </row>
    <row r="41" spans="1:99" ht="15.75" customHeight="1" x14ac:dyDescent="0.25">
      <c r="A41" s="117">
        <f>A40+1</f>
        <v>33</v>
      </c>
      <c r="B41" s="94">
        <v>2025</v>
      </c>
      <c r="C41" s="94" t="s">
        <v>37</v>
      </c>
      <c r="D41" s="2" t="s">
        <v>63</v>
      </c>
      <c r="E41" s="117">
        <v>0</v>
      </c>
      <c r="F41" s="94"/>
      <c r="G41" s="112"/>
      <c r="H41" s="112"/>
      <c r="I41" s="112"/>
      <c r="J41" s="112"/>
      <c r="K41" s="112">
        <v>5</v>
      </c>
      <c r="L41" s="112">
        <v>5</v>
      </c>
      <c r="M41" s="94">
        <v>20</v>
      </c>
      <c r="N41" s="95">
        <v>18.2</v>
      </c>
      <c r="O41" s="95">
        <v>18.2</v>
      </c>
      <c r="P41" s="97">
        <f>IF(O41=0,0,(O41*(119/113))+(66.5-72))</f>
        <v>13.666371681415932</v>
      </c>
      <c r="Q41" s="94"/>
      <c r="R41" s="97">
        <f>+P41+Q41</f>
        <v>13.666371681415932</v>
      </c>
      <c r="S41" s="94"/>
      <c r="T41" s="94"/>
      <c r="U41" s="94"/>
      <c r="V41" s="97"/>
      <c r="W41" s="94"/>
      <c r="X41" s="94"/>
      <c r="Y41" s="94"/>
      <c r="Z41" s="123"/>
      <c r="AA41" s="95"/>
      <c r="AB41" s="95"/>
      <c r="AC41" s="95"/>
      <c r="AD41" s="95"/>
      <c r="AE41" s="106"/>
      <c r="AF41" s="95"/>
      <c r="AG41" s="95"/>
      <c r="AH41" s="95"/>
      <c r="AI41" s="95"/>
      <c r="AJ41" s="95"/>
      <c r="AK41" s="95"/>
      <c r="AL41" s="95"/>
      <c r="AM41" s="95"/>
      <c r="AN41" s="95"/>
      <c r="AO41" s="95"/>
      <c r="AP41" s="95"/>
      <c r="AQ41" s="95"/>
      <c r="AR41" s="95"/>
      <c r="AS41" s="95"/>
      <c r="AT41" s="95"/>
      <c r="AU41" s="95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65"/>
      <c r="CR41" s="65"/>
      <c r="CS41" s="65"/>
      <c r="CT41" s="65"/>
    </row>
    <row r="42" spans="1:99" ht="15.75" customHeight="1" x14ac:dyDescent="0.25">
      <c r="A42" s="117">
        <f>A41+1</f>
        <v>34</v>
      </c>
      <c r="B42" s="94">
        <v>2025</v>
      </c>
      <c r="C42" s="94" t="s">
        <v>32</v>
      </c>
      <c r="D42" s="2" t="s">
        <v>64</v>
      </c>
      <c r="E42" s="117">
        <v>2</v>
      </c>
      <c r="F42" s="94"/>
      <c r="G42" s="112"/>
      <c r="H42" s="112"/>
      <c r="I42" s="112"/>
      <c r="J42" s="112"/>
      <c r="K42" s="112">
        <v>5</v>
      </c>
      <c r="L42" s="112">
        <v>5</v>
      </c>
      <c r="M42" s="94">
        <v>20</v>
      </c>
      <c r="N42" s="95">
        <v>18.899999999999999</v>
      </c>
      <c r="O42" s="95">
        <v>18.399999999999999</v>
      </c>
      <c r="P42" s="97">
        <f>IF(O42=0,0,(O42*(124/113))+(69.3-72))</f>
        <v>17.491150442477871</v>
      </c>
      <c r="Q42" s="94"/>
      <c r="R42" s="97">
        <f>+P42+Q42</f>
        <v>17.491150442477871</v>
      </c>
      <c r="S42" s="94"/>
      <c r="T42" s="94"/>
      <c r="U42" s="124"/>
      <c r="V42" s="97"/>
      <c r="W42" s="94"/>
      <c r="X42" s="94"/>
      <c r="Y42" s="94"/>
      <c r="Z42" s="123"/>
      <c r="AA42" s="95"/>
      <c r="AB42" s="95"/>
      <c r="AC42" s="95"/>
      <c r="AD42" s="95"/>
      <c r="AE42" s="106"/>
      <c r="AF42" s="106"/>
      <c r="AG42" s="95"/>
      <c r="AH42" s="95"/>
      <c r="AI42" s="95"/>
      <c r="AJ42" s="95"/>
      <c r="AK42" s="95"/>
      <c r="AL42" s="95"/>
      <c r="AM42" s="95"/>
      <c r="AN42" s="95"/>
      <c r="AO42" s="95"/>
      <c r="AP42" s="95"/>
      <c r="AQ42" s="95"/>
      <c r="AR42" s="95"/>
      <c r="AS42" s="95"/>
      <c r="AT42" s="95"/>
      <c r="AU42" s="95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65"/>
      <c r="CR42" s="65"/>
      <c r="CS42" s="65"/>
      <c r="CT42" s="65"/>
    </row>
    <row r="43" spans="1:99" ht="15.75" customHeight="1" x14ac:dyDescent="0.25">
      <c r="A43" s="117">
        <f>A42+1</f>
        <v>35</v>
      </c>
      <c r="B43" s="94"/>
      <c r="C43" s="94" t="s">
        <v>32</v>
      </c>
      <c r="D43" s="74" t="s">
        <v>65</v>
      </c>
      <c r="E43" s="117">
        <v>0</v>
      </c>
      <c r="F43" s="94"/>
      <c r="G43" s="112"/>
      <c r="H43" s="112"/>
      <c r="I43" s="112"/>
      <c r="J43" s="112"/>
      <c r="K43" s="112">
        <v>5</v>
      </c>
      <c r="L43" s="112"/>
      <c r="M43" s="94">
        <v>4</v>
      </c>
      <c r="N43" s="95">
        <v>0</v>
      </c>
      <c r="O43" s="95">
        <v>0</v>
      </c>
      <c r="P43" s="97">
        <f>IF(O43=0,0,(O43*(124/113))+(69.3-72))</f>
        <v>0</v>
      </c>
      <c r="Q43" s="94"/>
      <c r="R43" s="97">
        <f>+P43+Q43</f>
        <v>0</v>
      </c>
      <c r="S43" s="94"/>
      <c r="T43" s="94"/>
      <c r="U43" s="94"/>
      <c r="V43" s="94"/>
      <c r="W43" s="94"/>
      <c r="X43" s="94"/>
      <c r="Y43" s="117"/>
      <c r="Z43" s="125"/>
      <c r="AA43" s="95"/>
      <c r="AB43" s="95"/>
      <c r="AC43" s="95"/>
      <c r="AD43" s="95"/>
      <c r="AE43" s="95"/>
      <c r="AF43" s="106"/>
      <c r="AG43" s="95"/>
      <c r="AH43" s="95"/>
      <c r="AI43" s="95"/>
      <c r="AJ43" s="95"/>
      <c r="AK43" s="95"/>
      <c r="AL43" s="95"/>
      <c r="AM43" s="95"/>
      <c r="AN43" s="95"/>
      <c r="AO43" s="95"/>
      <c r="AP43" s="95"/>
      <c r="AQ43" s="95"/>
      <c r="AR43" s="95"/>
      <c r="AS43" s="95"/>
      <c r="AT43" s="95"/>
      <c r="AU43" s="95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65"/>
      <c r="CS43" s="65"/>
      <c r="CT43" s="65"/>
      <c r="CU43" s="65"/>
    </row>
    <row r="44" spans="1:99" ht="15.75" customHeight="1" x14ac:dyDescent="0.25">
      <c r="A44" s="117">
        <f>A43+1</f>
        <v>36</v>
      </c>
      <c r="B44" s="94">
        <v>2025</v>
      </c>
      <c r="C44" s="94" t="s">
        <v>32</v>
      </c>
      <c r="D44" s="2" t="s">
        <v>66</v>
      </c>
      <c r="E44" s="117">
        <v>1</v>
      </c>
      <c r="F44" s="94"/>
      <c r="G44" s="112"/>
      <c r="H44" s="112"/>
      <c r="I44" s="112"/>
      <c r="J44" s="112"/>
      <c r="K44" s="112">
        <v>5</v>
      </c>
      <c r="L44" s="112">
        <v>5</v>
      </c>
      <c r="M44" s="94">
        <v>20</v>
      </c>
      <c r="N44" s="95">
        <v>11.7</v>
      </c>
      <c r="O44" s="95">
        <v>11.7</v>
      </c>
      <c r="P44" s="97">
        <f>IF(O44=0,0,(O44*(124/113))+(69.3-72))</f>
        <v>10.138938053097341</v>
      </c>
      <c r="Q44" s="110"/>
      <c r="R44" s="97">
        <f>+P44+Q44</f>
        <v>10.138938053097341</v>
      </c>
      <c r="S44" s="94"/>
      <c r="T44" s="94"/>
      <c r="U44" s="94"/>
      <c r="V44" s="114"/>
      <c r="W44" s="94"/>
      <c r="X44" s="117"/>
      <c r="Y44" s="94"/>
      <c r="Z44" s="123"/>
      <c r="AA44" s="95"/>
      <c r="AB44" s="95"/>
      <c r="AC44" s="96"/>
      <c r="AD44" s="95"/>
      <c r="AE44" s="106"/>
      <c r="AF44" s="95"/>
      <c r="AG44" s="95"/>
      <c r="AH44" s="95"/>
      <c r="AI44" s="95"/>
      <c r="AJ44" s="95"/>
      <c r="AK44" s="95"/>
      <c r="AL44" s="95"/>
      <c r="AM44" s="95"/>
      <c r="AN44" s="96"/>
      <c r="AO44" s="96"/>
      <c r="AP44" s="96"/>
      <c r="AQ44" s="96"/>
      <c r="AR44" s="96"/>
      <c r="AS44" s="96"/>
      <c r="AT44" s="96"/>
      <c r="AU44" s="96"/>
      <c r="AV44" s="65"/>
      <c r="AW44" s="65"/>
      <c r="AX44" s="65"/>
      <c r="AY44" s="65"/>
      <c r="AZ44" s="65"/>
      <c r="BA44" s="65"/>
      <c r="BB44" s="65"/>
      <c r="BC44" s="65"/>
      <c r="BD44" s="65"/>
      <c r="BE44" s="65"/>
      <c r="BF44" s="65"/>
      <c r="BG44" s="65"/>
      <c r="BH44" s="65"/>
      <c r="BI44" s="65"/>
      <c r="BJ44" s="65"/>
      <c r="BK44" s="65"/>
      <c r="BL44" s="65"/>
      <c r="BM44" s="65"/>
      <c r="BN44" s="65"/>
      <c r="BO44" s="65"/>
      <c r="BP44" s="65"/>
      <c r="BQ44" s="65"/>
      <c r="BR44" s="65"/>
      <c r="BS44" s="65"/>
      <c r="BT44" s="65"/>
      <c r="BU44" s="65"/>
      <c r="BV44" s="65"/>
      <c r="BW44" s="65"/>
      <c r="BX44" s="65"/>
      <c r="BY44" s="65"/>
      <c r="BZ44" s="65"/>
      <c r="CA44" s="65"/>
      <c r="CB44" s="65"/>
      <c r="CC44" s="65"/>
      <c r="CD44" s="65"/>
      <c r="CE44" s="65"/>
      <c r="CF44" s="65"/>
      <c r="CG44" s="65"/>
      <c r="CH44" s="65"/>
      <c r="CI44" s="65"/>
      <c r="CJ44" s="65"/>
      <c r="CK44" s="65"/>
      <c r="CL44" s="65"/>
      <c r="CM44" s="65"/>
      <c r="CN44" s="65"/>
      <c r="CO44" s="65"/>
      <c r="CP44" s="65"/>
      <c r="CQ44" s="65"/>
      <c r="CR44" s="65"/>
      <c r="CS44" s="65"/>
      <c r="CT44" s="65"/>
    </row>
    <row r="45" spans="1:99" ht="15.75" customHeight="1" x14ac:dyDescent="0.25">
      <c r="A45" s="117">
        <f>A44+1</f>
        <v>37</v>
      </c>
      <c r="B45" s="94"/>
      <c r="C45" s="94" t="s">
        <v>32</v>
      </c>
      <c r="D45" s="74" t="s">
        <v>67</v>
      </c>
      <c r="E45" s="117">
        <v>0</v>
      </c>
      <c r="F45" s="94"/>
      <c r="G45" s="112"/>
      <c r="H45" s="112"/>
      <c r="I45" s="112"/>
      <c r="J45" s="112"/>
      <c r="K45" s="112">
        <v>5</v>
      </c>
      <c r="L45" s="112"/>
      <c r="M45" s="94">
        <v>1</v>
      </c>
      <c r="N45" s="95">
        <v>0</v>
      </c>
      <c r="O45" s="95">
        <v>0</v>
      </c>
      <c r="P45" s="97">
        <f>IF(O45=0,0,(O45*(124/113))+(69.3-72))</f>
        <v>0</v>
      </c>
      <c r="Q45" s="110"/>
      <c r="R45" s="97">
        <f>+P45+Q45</f>
        <v>0</v>
      </c>
      <c r="S45" s="94"/>
      <c r="T45" s="94"/>
      <c r="U45" s="94"/>
      <c r="V45" s="97"/>
      <c r="W45" s="94"/>
      <c r="X45" s="117"/>
      <c r="Y45" s="94"/>
      <c r="Z45" s="123"/>
      <c r="AA45" s="95"/>
      <c r="AB45" s="95"/>
      <c r="AC45" s="96"/>
      <c r="AD45" s="95"/>
      <c r="AE45" s="106"/>
      <c r="AF45" s="95"/>
      <c r="AG45" s="95"/>
      <c r="AH45" s="95"/>
      <c r="AI45" s="95"/>
      <c r="AJ45" s="95"/>
      <c r="AK45" s="95"/>
      <c r="AL45" s="95"/>
      <c r="AM45" s="95"/>
      <c r="AN45" s="96"/>
      <c r="AO45" s="96"/>
      <c r="AP45" s="96"/>
      <c r="AQ45" s="96"/>
      <c r="AR45" s="96"/>
      <c r="AS45" s="96"/>
      <c r="AT45" s="96"/>
      <c r="AU45" s="96"/>
      <c r="AV45" s="65"/>
      <c r="AW45" s="65"/>
      <c r="AX45" s="65"/>
      <c r="AY45" s="65"/>
      <c r="AZ45" s="65"/>
      <c r="BA45" s="65"/>
      <c r="BB45" s="65"/>
      <c r="BC45" s="65"/>
      <c r="BD45" s="65"/>
      <c r="BE45" s="65"/>
      <c r="BF45" s="65"/>
      <c r="BG45" s="65"/>
      <c r="BH45" s="65"/>
      <c r="BI45" s="65"/>
      <c r="BJ45" s="65"/>
      <c r="BK45" s="65"/>
      <c r="BL45" s="65"/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5"/>
      <c r="CA45" s="65"/>
      <c r="CB45" s="65"/>
      <c r="CC45" s="65"/>
      <c r="CD45" s="65"/>
      <c r="CE45" s="65"/>
      <c r="CF45" s="65"/>
      <c r="CG45" s="65"/>
      <c r="CH45" s="65"/>
      <c r="CI45" s="65"/>
      <c r="CJ45" s="65"/>
      <c r="CK45" s="65"/>
      <c r="CL45" s="65"/>
      <c r="CM45" s="65"/>
      <c r="CN45" s="65"/>
      <c r="CO45" s="65"/>
      <c r="CP45" s="65"/>
      <c r="CQ45" s="65"/>
      <c r="CR45" s="65"/>
      <c r="CS45" s="65"/>
      <c r="CT45" s="65"/>
    </row>
    <row r="46" spans="1:99" ht="15.75" customHeight="1" x14ac:dyDescent="0.25">
      <c r="A46" s="117">
        <f>A45+1</f>
        <v>38</v>
      </c>
      <c r="B46" s="94">
        <v>2025</v>
      </c>
      <c r="C46" s="94" t="s">
        <v>32</v>
      </c>
      <c r="D46" s="2" t="s">
        <v>68</v>
      </c>
      <c r="E46" s="117">
        <v>0</v>
      </c>
      <c r="F46" s="94"/>
      <c r="G46" s="112"/>
      <c r="H46" s="112"/>
      <c r="I46" s="112"/>
      <c r="J46" s="112"/>
      <c r="K46" s="112">
        <v>5</v>
      </c>
      <c r="L46" s="112">
        <v>5</v>
      </c>
      <c r="M46" s="94">
        <v>8</v>
      </c>
      <c r="N46" s="95">
        <v>8.9</v>
      </c>
      <c r="O46" s="95">
        <v>8.9</v>
      </c>
      <c r="P46" s="97">
        <f>IF(O46=0,0,(O46*(124/113))+(69.3-72))</f>
        <v>7.0663716814159265</v>
      </c>
      <c r="Q46" s="110"/>
      <c r="R46" s="97">
        <f>+P46+Q46</f>
        <v>7.0663716814159265</v>
      </c>
      <c r="S46" s="94"/>
      <c r="T46" s="94"/>
      <c r="U46" s="94"/>
      <c r="V46" s="97"/>
      <c r="W46" s="94"/>
      <c r="X46" s="96"/>
      <c r="Y46" s="94"/>
      <c r="Z46" s="123"/>
      <c r="AA46" s="95"/>
      <c r="AB46" s="95"/>
      <c r="AC46" s="95"/>
      <c r="AD46" s="95"/>
      <c r="AE46" s="106"/>
      <c r="AF46" s="95"/>
      <c r="AG46" s="95"/>
      <c r="AH46" s="95"/>
      <c r="AI46" s="95"/>
      <c r="AJ46" s="95"/>
      <c r="AK46" s="95"/>
      <c r="AL46" s="95"/>
      <c r="AM46" s="95"/>
      <c r="AN46" s="95"/>
      <c r="AO46" s="95"/>
      <c r="AP46" s="95"/>
      <c r="AQ46" s="95"/>
      <c r="AR46" s="95"/>
      <c r="AS46" s="95"/>
      <c r="AT46" s="95"/>
      <c r="AU46" s="95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65"/>
      <c r="CR46" s="65"/>
      <c r="CS46" s="65"/>
      <c r="CT46" s="65"/>
    </row>
    <row r="47" spans="1:99" ht="15.75" customHeight="1" x14ac:dyDescent="0.25">
      <c r="A47" s="117">
        <f>A46+1</f>
        <v>39</v>
      </c>
      <c r="B47" s="94">
        <v>2025</v>
      </c>
      <c r="C47" s="94" t="s">
        <v>32</v>
      </c>
      <c r="D47" s="2" t="s">
        <v>69</v>
      </c>
      <c r="E47" s="117">
        <v>0</v>
      </c>
      <c r="F47" s="94"/>
      <c r="G47" s="112"/>
      <c r="H47" s="112"/>
      <c r="I47" s="112"/>
      <c r="J47" s="112"/>
      <c r="K47" s="112"/>
      <c r="L47" s="112">
        <v>10</v>
      </c>
      <c r="M47" s="94">
        <v>7</v>
      </c>
      <c r="N47" s="95">
        <v>14.8</v>
      </c>
      <c r="O47" s="95">
        <v>14.8</v>
      </c>
      <c r="P47" s="97">
        <f>IF(O47=0,0,(O47*(124/113))+(69.3-72))</f>
        <v>13.540707964601769</v>
      </c>
      <c r="Q47" s="110"/>
      <c r="R47" s="97">
        <f>+P47+Q47</f>
        <v>13.540707964601769</v>
      </c>
      <c r="S47" s="94"/>
      <c r="T47" s="94"/>
      <c r="U47" s="94"/>
      <c r="V47" s="96"/>
      <c r="W47" s="94"/>
      <c r="X47" s="96"/>
      <c r="Y47" s="94"/>
      <c r="Z47" s="123"/>
      <c r="AA47" s="95"/>
      <c r="AB47" s="95"/>
      <c r="AC47" s="95"/>
      <c r="AD47" s="95"/>
      <c r="AE47" s="106"/>
      <c r="AF47" s="95"/>
      <c r="AG47" s="95"/>
      <c r="AH47" s="95"/>
      <c r="AI47" s="95"/>
      <c r="AJ47" s="95"/>
      <c r="AK47" s="95"/>
      <c r="AL47" s="95"/>
      <c r="AM47" s="95"/>
      <c r="AN47" s="95"/>
      <c r="AO47" s="95"/>
      <c r="AP47" s="95"/>
      <c r="AQ47" s="95"/>
      <c r="AR47" s="95"/>
      <c r="AS47" s="95"/>
      <c r="AT47" s="95"/>
      <c r="AU47" s="95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65"/>
      <c r="CR47" s="65"/>
      <c r="CS47" s="65"/>
      <c r="CT47" s="65"/>
    </row>
    <row r="48" spans="1:99" ht="15.75" customHeight="1" x14ac:dyDescent="0.25">
      <c r="A48" s="117">
        <f>A47+1</f>
        <v>40</v>
      </c>
      <c r="B48" s="94">
        <v>2025</v>
      </c>
      <c r="C48" s="94" t="s">
        <v>32</v>
      </c>
      <c r="D48" s="2" t="s">
        <v>331</v>
      </c>
      <c r="E48" s="117">
        <v>2</v>
      </c>
      <c r="F48" s="94"/>
      <c r="G48" s="112"/>
      <c r="H48" s="112"/>
      <c r="I48" s="112"/>
      <c r="J48" s="112"/>
      <c r="K48" s="112"/>
      <c r="L48" s="112">
        <v>10</v>
      </c>
      <c r="M48" s="94">
        <v>6</v>
      </c>
      <c r="N48" s="95">
        <v>9.4</v>
      </c>
      <c r="O48" s="95">
        <v>9.4</v>
      </c>
      <c r="P48" s="97">
        <f>IF(O48=0,0,(O48*(124/113))+(69.3-72))</f>
        <v>7.6150442477876084</v>
      </c>
      <c r="Q48" s="110"/>
      <c r="R48" s="97">
        <f>+P48+Q48</f>
        <v>7.6150442477876084</v>
      </c>
      <c r="S48" s="94"/>
      <c r="T48" s="94"/>
      <c r="U48" s="114"/>
      <c r="V48" s="96"/>
      <c r="W48" s="94"/>
      <c r="X48" s="96"/>
      <c r="Y48" s="94"/>
      <c r="Z48" s="123"/>
      <c r="AA48" s="95"/>
      <c r="AB48" s="95"/>
      <c r="AC48" s="95"/>
      <c r="AD48" s="95"/>
      <c r="AE48" s="106"/>
      <c r="AF48" s="95"/>
      <c r="AG48" s="95"/>
      <c r="AH48" s="95"/>
      <c r="AI48" s="95"/>
      <c r="AJ48" s="95"/>
      <c r="AK48" s="95"/>
      <c r="AL48" s="95"/>
      <c r="AM48" s="95"/>
      <c r="AN48" s="95"/>
      <c r="AO48" s="95"/>
      <c r="AP48" s="95"/>
      <c r="AQ48" s="95"/>
      <c r="AR48" s="95"/>
      <c r="AS48" s="95"/>
      <c r="AT48" s="95"/>
      <c r="AU48" s="95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65"/>
      <c r="CR48" s="65"/>
      <c r="CS48" s="65"/>
      <c r="CT48" s="65"/>
    </row>
    <row r="49" spans="1:98" ht="15.75" customHeight="1" x14ac:dyDescent="0.25">
      <c r="A49" s="117">
        <f>A48+1</f>
        <v>41</v>
      </c>
      <c r="B49" s="94">
        <v>2025</v>
      </c>
      <c r="C49" s="94" t="s">
        <v>32</v>
      </c>
      <c r="D49" s="2" t="s">
        <v>70</v>
      </c>
      <c r="E49" s="117">
        <v>0</v>
      </c>
      <c r="F49" s="94"/>
      <c r="G49" s="112"/>
      <c r="H49" s="112"/>
      <c r="I49" s="112"/>
      <c r="J49" s="112"/>
      <c r="K49" s="112"/>
      <c r="L49" s="112">
        <v>10</v>
      </c>
      <c r="M49" s="94">
        <v>20</v>
      </c>
      <c r="N49" s="95">
        <v>13</v>
      </c>
      <c r="O49" s="95">
        <v>13</v>
      </c>
      <c r="P49" s="97">
        <f>IF(O49=0,0,(O49*(124/113))+(69.3-72))</f>
        <v>11.565486725663714</v>
      </c>
      <c r="Q49" s="110"/>
      <c r="R49" s="97">
        <f>+P49+Q49</f>
        <v>11.565486725663714</v>
      </c>
      <c r="S49" s="94"/>
      <c r="T49" s="94"/>
      <c r="U49" s="124"/>
      <c r="V49" s="129"/>
      <c r="W49" s="94"/>
      <c r="X49" s="96"/>
      <c r="Y49" s="94"/>
      <c r="Z49" s="123"/>
      <c r="AA49" s="95"/>
      <c r="AB49" s="95"/>
      <c r="AC49" s="95"/>
      <c r="AD49" s="95"/>
      <c r="AE49" s="106"/>
      <c r="AF49" s="95"/>
      <c r="AG49" s="95"/>
      <c r="AH49" s="95"/>
      <c r="AI49" s="95"/>
      <c r="AJ49" s="95"/>
      <c r="AK49" s="95"/>
      <c r="AL49" s="95"/>
      <c r="AM49" s="95"/>
      <c r="AN49" s="95"/>
      <c r="AO49" s="95"/>
      <c r="AP49" s="95"/>
      <c r="AQ49" s="95"/>
      <c r="AR49" s="95"/>
      <c r="AS49" s="95"/>
      <c r="AT49" s="95"/>
      <c r="AU49" s="95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65"/>
      <c r="CR49" s="65"/>
      <c r="CS49" s="65"/>
      <c r="CT49" s="65"/>
    </row>
    <row r="50" spans="1:98" ht="15.75" customHeight="1" x14ac:dyDescent="0.25">
      <c r="A50" s="117">
        <f>A49+1</f>
        <v>42</v>
      </c>
      <c r="B50" s="94">
        <v>2025</v>
      </c>
      <c r="C50" s="94" t="s">
        <v>32</v>
      </c>
      <c r="D50" s="2" t="s">
        <v>71</v>
      </c>
      <c r="E50" s="117">
        <v>0</v>
      </c>
      <c r="F50" s="94"/>
      <c r="G50" s="112"/>
      <c r="H50" s="112"/>
      <c r="I50" s="112"/>
      <c r="J50" s="112"/>
      <c r="K50" s="112"/>
      <c r="L50" s="112">
        <v>10</v>
      </c>
      <c r="M50" s="94">
        <v>20</v>
      </c>
      <c r="N50" s="95">
        <v>6.9</v>
      </c>
      <c r="O50" s="95">
        <v>6.9</v>
      </c>
      <c r="P50" s="97">
        <f>IF(O50=0,0,(O50*(124/113))+(69.3-72))</f>
        <v>4.871681415929201</v>
      </c>
      <c r="Q50" s="110"/>
      <c r="R50" s="97">
        <f>+P50+Q50</f>
        <v>4.871681415929201</v>
      </c>
      <c r="S50" s="94"/>
      <c r="T50" s="94"/>
      <c r="U50" s="170"/>
      <c r="V50" s="94"/>
      <c r="W50" s="94"/>
      <c r="X50" s="95"/>
      <c r="Y50" s="94"/>
      <c r="Z50" s="106"/>
      <c r="AA50" s="95"/>
      <c r="AB50" s="95"/>
      <c r="AC50" s="95"/>
      <c r="AD50" s="95"/>
      <c r="AE50" s="106"/>
      <c r="AF50" s="95"/>
      <c r="AG50" s="95"/>
      <c r="AH50" s="95"/>
      <c r="AI50" s="95"/>
      <c r="AJ50" s="95"/>
      <c r="AK50" s="95"/>
      <c r="AL50" s="95"/>
      <c r="AM50" s="95"/>
      <c r="AN50" s="95"/>
      <c r="AO50" s="95"/>
      <c r="AP50" s="95"/>
      <c r="AQ50" s="95"/>
      <c r="AR50" s="95"/>
      <c r="AS50" s="95"/>
      <c r="AT50" s="95"/>
      <c r="AU50" s="95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65"/>
      <c r="CR50" s="65"/>
      <c r="CS50" s="65"/>
      <c r="CT50" s="65"/>
    </row>
    <row r="51" spans="1:98" ht="15.75" customHeight="1" x14ac:dyDescent="0.25">
      <c r="A51" s="117">
        <f>A50+1</f>
        <v>43</v>
      </c>
      <c r="B51" s="94">
        <v>2025</v>
      </c>
      <c r="C51" s="94" t="s">
        <v>32</v>
      </c>
      <c r="D51" s="2" t="s">
        <v>72</v>
      </c>
      <c r="E51" s="117">
        <v>0</v>
      </c>
      <c r="F51" s="94"/>
      <c r="G51" s="112"/>
      <c r="H51" s="112"/>
      <c r="I51" s="112"/>
      <c r="J51" s="112"/>
      <c r="K51" s="112">
        <v>5</v>
      </c>
      <c r="L51" s="112">
        <v>5</v>
      </c>
      <c r="M51" s="94">
        <v>5</v>
      </c>
      <c r="N51" s="95">
        <v>22.1</v>
      </c>
      <c r="O51" s="95">
        <v>22.1</v>
      </c>
      <c r="P51" s="97">
        <f>IF(O51=0,0,(O51*(124/113))+(69.3-72))</f>
        <v>21.551327433628316</v>
      </c>
      <c r="Q51" s="110">
        <v>-4</v>
      </c>
      <c r="R51" s="97">
        <f>+P51+Q51</f>
        <v>17.551327433628316</v>
      </c>
      <c r="S51" s="94"/>
      <c r="T51" s="94"/>
      <c r="U51" s="94"/>
      <c r="V51" s="97"/>
      <c r="W51" s="94"/>
      <c r="X51" s="94"/>
      <c r="Y51" s="133"/>
      <c r="Z51" s="134"/>
      <c r="AA51" s="133"/>
      <c r="AB51" s="133"/>
      <c r="AC51" s="95"/>
      <c r="AD51" s="95"/>
      <c r="AE51" s="106"/>
      <c r="AF51" s="95"/>
      <c r="AG51" s="95"/>
      <c r="AH51" s="95"/>
      <c r="AI51" s="95"/>
      <c r="AJ51" s="95"/>
      <c r="AK51" s="95"/>
      <c r="AL51" s="95"/>
      <c r="AM51" s="95"/>
      <c r="AN51" s="95"/>
      <c r="AO51" s="95"/>
      <c r="AP51" s="95"/>
      <c r="AQ51" s="95"/>
      <c r="AR51" s="95"/>
      <c r="AS51" s="95"/>
      <c r="AT51" s="95"/>
      <c r="AU51" s="95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65"/>
      <c r="CR51" s="65"/>
      <c r="CS51" s="65"/>
      <c r="CT51" s="65"/>
    </row>
    <row r="52" spans="1:98" ht="15.75" customHeight="1" x14ac:dyDescent="0.25">
      <c r="A52" s="117">
        <f>A51+1</f>
        <v>44</v>
      </c>
      <c r="B52" s="94">
        <v>2025</v>
      </c>
      <c r="C52" s="94" t="s">
        <v>37</v>
      </c>
      <c r="D52" s="2" t="s">
        <v>326</v>
      </c>
      <c r="E52" s="117">
        <v>0</v>
      </c>
      <c r="F52" s="94"/>
      <c r="G52" s="112"/>
      <c r="H52" s="112"/>
      <c r="I52" s="112"/>
      <c r="J52" s="112"/>
      <c r="K52" s="112"/>
      <c r="L52" s="112"/>
      <c r="M52" s="94">
        <v>5</v>
      </c>
      <c r="N52" s="95">
        <v>21.4</v>
      </c>
      <c r="O52" s="95">
        <v>21.4</v>
      </c>
      <c r="P52" s="97">
        <f>IF(O52=0,0,(O52*(119/113))+(66.5-72))</f>
        <v>17.036283185840709</v>
      </c>
      <c r="Q52" s="110">
        <v>-4</v>
      </c>
      <c r="R52" s="97">
        <f>+P52+Q52</f>
        <v>13.036283185840709</v>
      </c>
      <c r="S52" s="94"/>
      <c r="T52" s="94"/>
      <c r="U52" s="94"/>
      <c r="V52" s="97"/>
      <c r="W52" s="94"/>
      <c r="X52" s="94"/>
      <c r="Y52" s="133"/>
      <c r="Z52" s="134"/>
      <c r="AA52" s="133"/>
      <c r="AB52" s="133"/>
      <c r="AC52" s="95"/>
      <c r="AD52" s="95"/>
      <c r="AE52" s="106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Q52" s="95"/>
      <c r="AR52" s="95"/>
      <c r="AS52" s="95"/>
      <c r="AT52" s="95"/>
      <c r="AU52" s="95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65"/>
      <c r="CR52" s="65"/>
      <c r="CS52" s="65"/>
      <c r="CT52" s="65"/>
    </row>
    <row r="53" spans="1:98" ht="15.75" customHeight="1" x14ac:dyDescent="0.25">
      <c r="A53" s="117">
        <f>A52+1</f>
        <v>45</v>
      </c>
      <c r="B53" s="94"/>
      <c r="C53" s="94" t="s">
        <v>32</v>
      </c>
      <c r="D53" s="2" t="s">
        <v>73</v>
      </c>
      <c r="E53" s="117">
        <v>0</v>
      </c>
      <c r="F53" s="94"/>
      <c r="G53" s="112"/>
      <c r="H53" s="112"/>
      <c r="I53" s="112"/>
      <c r="J53" s="112"/>
      <c r="K53" s="112"/>
      <c r="L53" s="112">
        <v>10</v>
      </c>
      <c r="M53" s="94">
        <v>5</v>
      </c>
      <c r="N53" s="95">
        <v>5.7</v>
      </c>
      <c r="O53" s="95">
        <v>5.7</v>
      </c>
      <c r="P53" s="97">
        <f>IF(O53=0,0,(O53*(124/113))+(69.3-72))</f>
        <v>3.5548672566371655</v>
      </c>
      <c r="Q53" s="94">
        <v>-4</v>
      </c>
      <c r="R53" s="97">
        <f>+P53+Q53</f>
        <v>-0.44513274336283448</v>
      </c>
      <c r="S53" s="94"/>
      <c r="T53" s="94"/>
      <c r="U53" s="124"/>
      <c r="V53" s="97"/>
      <c r="W53" s="94"/>
      <c r="X53" s="117"/>
      <c r="Y53" s="94"/>
      <c r="Z53" s="123"/>
      <c r="AA53" s="95"/>
      <c r="AB53" s="95"/>
      <c r="AC53" s="95"/>
      <c r="AD53" s="95"/>
      <c r="AE53" s="106"/>
      <c r="AF53" s="95"/>
      <c r="AG53" s="95"/>
      <c r="AH53" s="95"/>
      <c r="AI53" s="95"/>
      <c r="AJ53" s="95"/>
      <c r="AK53" s="95"/>
      <c r="AL53" s="95"/>
      <c r="AM53" s="95"/>
      <c r="AN53" s="95"/>
      <c r="AO53" s="95"/>
      <c r="AP53" s="95"/>
      <c r="AQ53" s="95"/>
      <c r="AR53" s="95"/>
      <c r="AS53" s="95"/>
      <c r="AT53" s="95"/>
      <c r="AU53" s="95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65"/>
      <c r="CR53" s="65"/>
      <c r="CS53" s="65"/>
      <c r="CT53" s="65"/>
    </row>
    <row r="54" spans="1:98" ht="15.75" customHeight="1" x14ac:dyDescent="0.25">
      <c r="A54" s="117">
        <f>A53+1</f>
        <v>46</v>
      </c>
      <c r="B54" s="94">
        <v>2025</v>
      </c>
      <c r="C54" s="94" t="s">
        <v>37</v>
      </c>
      <c r="D54" s="2" t="s">
        <v>74</v>
      </c>
      <c r="E54" s="117">
        <v>1</v>
      </c>
      <c r="F54" s="94"/>
      <c r="G54" s="112"/>
      <c r="H54" s="112"/>
      <c r="I54" s="112"/>
      <c r="J54" s="112"/>
      <c r="K54" s="112">
        <v>5</v>
      </c>
      <c r="L54" s="112">
        <v>5</v>
      </c>
      <c r="M54" s="94">
        <v>20</v>
      </c>
      <c r="N54" s="95">
        <v>20</v>
      </c>
      <c r="O54" s="95">
        <v>20</v>
      </c>
      <c r="P54" s="97">
        <f>IF(O54=0,0,(O54*(119/113))+(66.5-72))</f>
        <v>15.561946902654867</v>
      </c>
      <c r="Q54" s="95"/>
      <c r="R54" s="97">
        <f>+P54+Q54</f>
        <v>15.561946902654867</v>
      </c>
      <c r="T54" s="94"/>
      <c r="U54" s="96"/>
      <c r="V54" s="97"/>
      <c r="W54" s="94"/>
      <c r="X54" s="94"/>
      <c r="Y54" s="95"/>
      <c r="Z54" s="125"/>
      <c r="AA54" s="95"/>
      <c r="AB54" s="95"/>
      <c r="AC54" s="95"/>
      <c r="AD54" s="95"/>
      <c r="AE54" s="106"/>
      <c r="AF54" s="95"/>
      <c r="AG54" s="95"/>
      <c r="AH54" s="95"/>
      <c r="AI54" s="95"/>
      <c r="AJ54" s="95"/>
      <c r="AK54" s="95"/>
      <c r="AL54" s="95"/>
      <c r="AM54" s="95"/>
      <c r="AN54" s="95"/>
      <c r="AO54" s="95"/>
      <c r="AP54" s="95"/>
      <c r="AQ54" s="95"/>
      <c r="AR54" s="95"/>
      <c r="AS54" s="95"/>
      <c r="AT54" s="95"/>
      <c r="AU54" s="95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65"/>
      <c r="CR54" s="65"/>
      <c r="CS54" s="65"/>
      <c r="CT54" s="65"/>
    </row>
    <row r="55" spans="1:98" ht="15.75" customHeight="1" x14ac:dyDescent="0.25">
      <c r="A55" s="117">
        <f>A54+1</f>
        <v>47</v>
      </c>
      <c r="B55" s="94">
        <v>2025</v>
      </c>
      <c r="C55" s="94" t="s">
        <v>37</v>
      </c>
      <c r="D55" s="2" t="s">
        <v>75</v>
      </c>
      <c r="E55" s="117">
        <v>8</v>
      </c>
      <c r="F55" s="94"/>
      <c r="G55" s="112"/>
      <c r="H55" s="112"/>
      <c r="I55" s="112"/>
      <c r="J55" s="112"/>
      <c r="K55" s="112">
        <v>5</v>
      </c>
      <c r="L55" s="112">
        <v>5</v>
      </c>
      <c r="M55" s="94">
        <v>20</v>
      </c>
      <c r="N55" s="95">
        <v>17.7</v>
      </c>
      <c r="O55" s="95">
        <v>17.8</v>
      </c>
      <c r="P55" s="97">
        <f>IF(O55=0,0,(O55*(119/113))+(66.5-72))</f>
        <v>13.245132743362834</v>
      </c>
      <c r="Q55" s="94"/>
      <c r="R55" s="97">
        <f>+P55+Q55</f>
        <v>13.245132743362834</v>
      </c>
      <c r="S55" s="94"/>
      <c r="T55" s="94"/>
      <c r="U55" s="96"/>
      <c r="V55" s="114"/>
      <c r="W55" s="94"/>
      <c r="X55" s="94"/>
      <c r="Y55" s="110"/>
      <c r="Z55" s="123"/>
      <c r="AA55" s="95"/>
      <c r="AB55" s="95"/>
      <c r="AC55" s="95"/>
      <c r="AD55" s="95"/>
      <c r="AE55" s="106"/>
      <c r="AF55" s="95"/>
      <c r="AG55" s="95"/>
      <c r="AH55" s="95"/>
      <c r="AI55" s="95"/>
      <c r="AJ55" s="95"/>
      <c r="AK55" s="95"/>
      <c r="AL55" s="95"/>
      <c r="AM55" s="95"/>
      <c r="AN55" s="95"/>
      <c r="AO55" s="95"/>
      <c r="AP55" s="95"/>
      <c r="AQ55" s="95"/>
      <c r="AR55" s="95"/>
      <c r="AS55" s="95"/>
      <c r="AT55" s="95"/>
      <c r="AU55" s="95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65"/>
      <c r="CR55" s="65"/>
      <c r="CS55" s="65"/>
      <c r="CT55" s="65"/>
    </row>
    <row r="56" spans="1:98" ht="15.75" customHeight="1" x14ac:dyDescent="0.25">
      <c r="A56" s="117">
        <f>A55+1</f>
        <v>48</v>
      </c>
      <c r="B56" s="94">
        <v>2025</v>
      </c>
      <c r="C56" s="94" t="s">
        <v>32</v>
      </c>
      <c r="D56" s="2" t="s">
        <v>76</v>
      </c>
      <c r="E56" s="117">
        <v>0</v>
      </c>
      <c r="F56" s="94"/>
      <c r="G56" s="112"/>
      <c r="H56" s="112"/>
      <c r="I56" s="112"/>
      <c r="J56" s="112"/>
      <c r="K56" s="112">
        <v>5</v>
      </c>
      <c r="L56" s="112"/>
      <c r="M56" s="94">
        <v>7</v>
      </c>
      <c r="N56" s="95">
        <v>24.8</v>
      </c>
      <c r="O56" s="95">
        <v>24.8</v>
      </c>
      <c r="P56" s="97">
        <f>IF(O56=0,0,(O56*(124/113))+(69.3-72))</f>
        <v>24.514159292035394</v>
      </c>
      <c r="Q56" s="110"/>
      <c r="R56" s="97">
        <f>+P56+Q56</f>
        <v>24.514159292035394</v>
      </c>
      <c r="S56" s="94"/>
      <c r="T56" s="94"/>
      <c r="U56" s="94"/>
      <c r="V56" s="97"/>
      <c r="W56" s="94"/>
      <c r="X56" s="117"/>
      <c r="Y56" s="94"/>
      <c r="Z56" s="123"/>
      <c r="AA56" s="95"/>
      <c r="AB56" s="95"/>
      <c r="AC56" s="95"/>
      <c r="AD56" s="95"/>
      <c r="AE56" s="106"/>
      <c r="AF56" s="95"/>
      <c r="AG56" s="95"/>
      <c r="AH56" s="95"/>
      <c r="AI56" s="95"/>
      <c r="AJ56" s="95"/>
      <c r="AK56" s="95"/>
      <c r="AL56" s="95"/>
      <c r="AM56" s="95"/>
      <c r="AN56" s="95"/>
      <c r="AO56" s="95"/>
      <c r="AP56" s="95"/>
      <c r="AQ56" s="95"/>
      <c r="AR56" s="95"/>
      <c r="AS56" s="95"/>
      <c r="AT56" s="95"/>
      <c r="AU56" s="95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65"/>
      <c r="CR56" s="65"/>
      <c r="CS56" s="65"/>
      <c r="CT56" s="65"/>
    </row>
    <row r="57" spans="1:98" ht="15.75" customHeight="1" x14ac:dyDescent="0.25">
      <c r="A57" s="117">
        <f>A56+1</f>
        <v>49</v>
      </c>
      <c r="B57" s="94"/>
      <c r="C57" s="94" t="s">
        <v>37</v>
      </c>
      <c r="D57" s="2" t="s">
        <v>77</v>
      </c>
      <c r="E57" s="117">
        <v>0</v>
      </c>
      <c r="F57" s="94"/>
      <c r="G57" s="112"/>
      <c r="H57" s="112"/>
      <c r="I57" s="112"/>
      <c r="J57" s="112"/>
      <c r="K57" s="112">
        <v>5</v>
      </c>
      <c r="L57" s="112"/>
      <c r="M57" s="94">
        <v>5</v>
      </c>
      <c r="N57" s="95">
        <v>38.9</v>
      </c>
      <c r="O57" s="95">
        <v>38.9</v>
      </c>
      <c r="P57" s="97">
        <f>IF(O57=0,0,(O57*(119/113))+(66.5-72))</f>
        <v>35.465486725663716</v>
      </c>
      <c r="Q57" s="94">
        <v>-4</v>
      </c>
      <c r="R57" s="97">
        <f>+P57+Q57</f>
        <v>31.465486725663716</v>
      </c>
      <c r="T57" s="94"/>
      <c r="U57" s="135"/>
      <c r="V57" s="97"/>
      <c r="W57" s="94"/>
      <c r="X57" s="170"/>
      <c r="Y57" s="94"/>
      <c r="Z57" s="123"/>
      <c r="AA57" s="95"/>
      <c r="AB57" s="95"/>
      <c r="AC57" s="95"/>
      <c r="AD57" s="95"/>
      <c r="AE57" s="106"/>
      <c r="AF57" s="95"/>
      <c r="AG57" s="95"/>
      <c r="AH57" s="95"/>
      <c r="AI57" s="95"/>
      <c r="AJ57" s="95"/>
      <c r="AK57" s="168"/>
      <c r="AL57" s="95"/>
      <c r="AM57" s="95"/>
      <c r="AN57" s="95"/>
      <c r="AO57" s="95"/>
      <c r="AP57" s="95"/>
      <c r="AQ57" s="95"/>
      <c r="AR57" s="95"/>
      <c r="AS57" s="95"/>
      <c r="AT57" s="95"/>
      <c r="AU57" s="95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65"/>
      <c r="CR57" s="65"/>
      <c r="CS57" s="65"/>
      <c r="CT57" s="65"/>
    </row>
    <row r="58" spans="1:98" ht="15.75" customHeight="1" x14ac:dyDescent="0.25">
      <c r="A58" s="117">
        <f>A57+1</f>
        <v>50</v>
      </c>
      <c r="B58" s="94">
        <v>2025</v>
      </c>
      <c r="C58" s="94" t="s">
        <v>32</v>
      </c>
      <c r="D58" s="2" t="s">
        <v>78</v>
      </c>
      <c r="E58" s="117">
        <v>0</v>
      </c>
      <c r="F58" s="94"/>
      <c r="G58" s="112"/>
      <c r="H58" s="112"/>
      <c r="I58" s="112"/>
      <c r="J58" s="112"/>
      <c r="K58" s="112"/>
      <c r="L58" s="112">
        <v>10</v>
      </c>
      <c r="M58" s="94">
        <v>6</v>
      </c>
      <c r="N58" s="95">
        <v>18.5</v>
      </c>
      <c r="O58" s="95">
        <v>18.5</v>
      </c>
      <c r="P58" s="97">
        <f>IF(O58=0,0,(O58*(124/113))+(69.3-72))</f>
        <v>17.600884955752207</v>
      </c>
      <c r="Q58" s="94">
        <v>-4</v>
      </c>
      <c r="R58" s="97">
        <f>+P58+Q58</f>
        <v>13.600884955752207</v>
      </c>
      <c r="S58" s="94"/>
      <c r="T58" s="94"/>
      <c r="U58" s="133"/>
      <c r="V58" s="97"/>
      <c r="W58" s="94"/>
      <c r="X58" s="117"/>
      <c r="Y58" s="94"/>
      <c r="Z58" s="123"/>
      <c r="AA58" s="95"/>
      <c r="AB58" s="95"/>
      <c r="AC58" s="95"/>
      <c r="AD58" s="95"/>
      <c r="AE58" s="106"/>
      <c r="AF58" s="95"/>
      <c r="AG58" s="95"/>
      <c r="AH58" s="95"/>
      <c r="AI58" s="95"/>
      <c r="AJ58" s="95"/>
      <c r="AK58" s="170"/>
      <c r="AL58" s="95"/>
      <c r="AM58" s="95"/>
      <c r="AN58" s="95"/>
      <c r="AO58" s="95"/>
      <c r="AP58" s="95"/>
      <c r="AQ58" s="95"/>
      <c r="AR58" s="95"/>
      <c r="AS58" s="95"/>
      <c r="AT58" s="95"/>
      <c r="AU58" s="95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65"/>
      <c r="CR58" s="65"/>
      <c r="CS58" s="65"/>
      <c r="CT58" s="65"/>
    </row>
    <row r="59" spans="1:98" ht="15.75" customHeight="1" x14ac:dyDescent="0.25">
      <c r="A59" s="117">
        <f>A58+1</f>
        <v>51</v>
      </c>
      <c r="B59" s="94"/>
      <c r="C59" s="94" t="s">
        <v>32</v>
      </c>
      <c r="D59" s="2" t="s">
        <v>79</v>
      </c>
      <c r="E59" s="117">
        <v>0</v>
      </c>
      <c r="F59" s="94"/>
      <c r="G59" s="112"/>
      <c r="H59" s="112"/>
      <c r="I59" s="112"/>
      <c r="J59" s="112"/>
      <c r="K59" s="112">
        <v>5</v>
      </c>
      <c r="L59" s="112">
        <v>5</v>
      </c>
      <c r="M59" s="94">
        <v>12</v>
      </c>
      <c r="N59" s="95">
        <v>12.7</v>
      </c>
      <c r="O59" s="95">
        <v>12.7</v>
      </c>
      <c r="P59" s="97">
        <f>IF(O59=0,0,(O59*(124/113))+(69.3-72))</f>
        <v>11.236283185840703</v>
      </c>
      <c r="Q59" s="94"/>
      <c r="R59" s="97">
        <f>+P59+Q59</f>
        <v>11.236283185840703</v>
      </c>
      <c r="S59" s="94"/>
      <c r="T59" s="94"/>
      <c r="U59" s="94"/>
      <c r="V59" s="97"/>
      <c r="W59" s="94"/>
      <c r="X59" s="95"/>
      <c r="Y59" s="94"/>
      <c r="Z59" s="123"/>
      <c r="AA59" s="95"/>
      <c r="AB59" s="95"/>
      <c r="AC59" s="95"/>
      <c r="AD59" s="95"/>
      <c r="AE59" s="106"/>
      <c r="AF59" s="95"/>
      <c r="AG59" s="95"/>
      <c r="AH59" s="95"/>
      <c r="AI59" s="95"/>
      <c r="AJ59" s="95"/>
      <c r="AK59" s="95"/>
      <c r="AL59" s="95"/>
      <c r="AM59" s="95"/>
      <c r="AN59" s="95"/>
      <c r="AO59" s="95"/>
      <c r="AP59" s="95"/>
      <c r="AQ59" s="95"/>
      <c r="AR59" s="95"/>
      <c r="AS59" s="95"/>
      <c r="AT59" s="95"/>
      <c r="AU59" s="95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65"/>
      <c r="CR59" s="65"/>
      <c r="CS59" s="65"/>
      <c r="CT59" s="65"/>
    </row>
    <row r="60" spans="1:98" ht="15.75" customHeight="1" x14ac:dyDescent="0.25">
      <c r="A60" s="117">
        <f>A59+1</f>
        <v>52</v>
      </c>
      <c r="B60" s="94">
        <v>2025</v>
      </c>
      <c r="C60" s="94" t="s">
        <v>37</v>
      </c>
      <c r="D60" s="2" t="s">
        <v>80</v>
      </c>
      <c r="E60" s="117">
        <v>4</v>
      </c>
      <c r="F60" s="94"/>
      <c r="G60" s="112"/>
      <c r="H60" s="112"/>
      <c r="I60" s="112"/>
      <c r="J60" s="112"/>
      <c r="K60" s="112">
        <v>5</v>
      </c>
      <c r="L60" s="112">
        <v>5</v>
      </c>
      <c r="M60" s="94">
        <v>20</v>
      </c>
      <c r="N60" s="95">
        <v>11.1</v>
      </c>
      <c r="O60" s="95">
        <v>11.1</v>
      </c>
      <c r="P60" s="97">
        <f>IF(O60=0,0,(O60*(119/113))+(66.5-72))</f>
        <v>6.1893805309734518</v>
      </c>
      <c r="Q60" s="94"/>
      <c r="R60" s="97">
        <f>+P60+Q60</f>
        <v>6.1893805309734518</v>
      </c>
      <c r="S60" s="94"/>
      <c r="T60" s="94"/>
      <c r="U60" s="94"/>
      <c r="V60" s="124"/>
      <c r="W60" s="94"/>
      <c r="X60" s="117"/>
      <c r="Y60" s="94"/>
      <c r="Z60" s="123"/>
      <c r="AA60" s="95"/>
      <c r="AB60" s="95"/>
      <c r="AC60" s="95"/>
      <c r="AD60" s="95"/>
      <c r="AE60" s="106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65"/>
      <c r="CR60" s="65"/>
      <c r="CS60" s="65"/>
      <c r="CT60" s="65"/>
    </row>
    <row r="61" spans="1:98" ht="15.75" customHeight="1" x14ac:dyDescent="0.25">
      <c r="A61" s="117">
        <f>A60+1</f>
        <v>53</v>
      </c>
      <c r="B61" s="94">
        <v>2025</v>
      </c>
      <c r="C61" s="94" t="s">
        <v>37</v>
      </c>
      <c r="D61" s="2" t="s">
        <v>81</v>
      </c>
      <c r="E61" s="117">
        <v>0</v>
      </c>
      <c r="F61" s="94"/>
      <c r="G61" s="112"/>
      <c r="H61" s="112"/>
      <c r="I61" s="112"/>
      <c r="J61" s="112"/>
      <c r="K61" s="112">
        <v>5</v>
      </c>
      <c r="L61" s="112">
        <v>5</v>
      </c>
      <c r="M61" s="94">
        <v>7</v>
      </c>
      <c r="N61" s="95">
        <v>19.399999999999999</v>
      </c>
      <c r="O61" s="95">
        <v>19.399999999999999</v>
      </c>
      <c r="P61" s="97">
        <f>IF(O61=0,0,(O61*(119/113))+(66.5-72))</f>
        <v>14.930088495575223</v>
      </c>
      <c r="Q61" s="94"/>
      <c r="R61" s="97">
        <f>+P61+Q61</f>
        <v>14.930088495575223</v>
      </c>
      <c r="S61" s="94"/>
      <c r="T61" s="94"/>
      <c r="U61" s="88"/>
      <c r="V61" s="97"/>
      <c r="W61" s="94"/>
      <c r="X61" s="117"/>
      <c r="Y61" s="94"/>
      <c r="Z61" s="106"/>
      <c r="AA61" s="95"/>
      <c r="AB61" s="95"/>
      <c r="AC61" s="95"/>
      <c r="AD61" s="95"/>
      <c r="AE61" s="106"/>
      <c r="AF61" s="95"/>
      <c r="AG61" s="95"/>
      <c r="AH61" s="95"/>
      <c r="AI61" s="95"/>
      <c r="AJ61" s="95"/>
      <c r="AK61" s="95"/>
      <c r="AL61" s="95"/>
      <c r="AM61" s="95"/>
      <c r="AN61" s="95"/>
      <c r="AO61" s="95"/>
      <c r="AP61" s="95"/>
      <c r="AQ61" s="95"/>
      <c r="AR61" s="95"/>
      <c r="AS61" s="95"/>
      <c r="AT61" s="95"/>
      <c r="AU61" s="95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65"/>
      <c r="CR61" s="65"/>
      <c r="CS61" s="65"/>
      <c r="CT61" s="65"/>
    </row>
    <row r="62" spans="1:98" ht="15.75" customHeight="1" x14ac:dyDescent="0.25">
      <c r="A62" s="117">
        <f>A61+1</f>
        <v>54</v>
      </c>
      <c r="B62" s="94">
        <v>2025</v>
      </c>
      <c r="C62" s="94" t="s">
        <v>32</v>
      </c>
      <c r="D62" s="2" t="s">
        <v>82</v>
      </c>
      <c r="E62" s="117">
        <v>0</v>
      </c>
      <c r="F62" s="94"/>
      <c r="G62" s="112"/>
      <c r="H62" s="112"/>
      <c r="I62" s="112"/>
      <c r="J62" s="112"/>
      <c r="K62" s="112">
        <v>5</v>
      </c>
      <c r="L62" s="112">
        <v>5</v>
      </c>
      <c r="M62" s="94">
        <v>5</v>
      </c>
      <c r="N62" s="95">
        <v>13.8</v>
      </c>
      <c r="O62" s="95">
        <v>13.8</v>
      </c>
      <c r="P62" s="97">
        <f>IF(O62=0,0,(O62*(124/113))+(69.3-72))</f>
        <v>12.443362831858405</v>
      </c>
      <c r="Q62" s="94">
        <v>-4</v>
      </c>
      <c r="R62" s="97">
        <f>+P62+Q62</f>
        <v>8.4433628318584049</v>
      </c>
      <c r="S62" s="94"/>
      <c r="T62" s="94"/>
      <c r="U62" s="94"/>
      <c r="V62" s="97"/>
      <c r="W62" s="95"/>
      <c r="X62" s="117"/>
      <c r="Y62" s="94"/>
      <c r="Z62" s="123"/>
      <c r="AA62" s="95"/>
      <c r="AB62" s="95"/>
      <c r="AC62" s="95"/>
      <c r="AD62" s="95"/>
      <c r="AE62" s="106"/>
      <c r="AF62" s="95"/>
      <c r="AG62" s="95"/>
      <c r="AH62" s="95"/>
      <c r="AI62" s="95"/>
      <c r="AJ62" s="95"/>
      <c r="AK62" s="95"/>
      <c r="AL62" s="95"/>
      <c r="AM62" s="95"/>
      <c r="AN62" s="95"/>
      <c r="AO62" s="95"/>
      <c r="AP62" s="95"/>
      <c r="AQ62" s="95"/>
      <c r="AR62" s="95"/>
      <c r="AS62" s="95"/>
      <c r="AT62" s="95"/>
      <c r="AU62" s="95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65"/>
      <c r="CR62" s="65"/>
      <c r="CS62" s="65"/>
      <c r="CT62" s="65"/>
    </row>
    <row r="63" spans="1:98" ht="15.75" customHeight="1" x14ac:dyDescent="0.25">
      <c r="A63" s="117">
        <f>A62+1</f>
        <v>55</v>
      </c>
      <c r="B63" s="94">
        <v>2025</v>
      </c>
      <c r="C63" s="94" t="s">
        <v>32</v>
      </c>
      <c r="D63" s="2" t="s">
        <v>83</v>
      </c>
      <c r="E63" s="117">
        <v>0</v>
      </c>
      <c r="F63" s="94"/>
      <c r="G63" s="112"/>
      <c r="H63" s="112"/>
      <c r="I63" s="112"/>
      <c r="J63" s="112"/>
      <c r="K63" s="112">
        <v>5</v>
      </c>
      <c r="L63" s="112">
        <v>5</v>
      </c>
      <c r="M63" s="94">
        <v>5</v>
      </c>
      <c r="N63" s="95">
        <v>16.5</v>
      </c>
      <c r="O63" s="95">
        <v>16.5</v>
      </c>
      <c r="P63" s="97">
        <f>IF(O63=0,0,(O63*(124/113))+(69.3-72))</f>
        <v>15.406194690265483</v>
      </c>
      <c r="Q63" s="94">
        <v>-4</v>
      </c>
      <c r="R63" s="97">
        <f>+P63+Q63</f>
        <v>11.406194690265483</v>
      </c>
      <c r="T63" s="110"/>
      <c r="U63" s="88"/>
      <c r="V63" s="124"/>
      <c r="W63" s="94"/>
      <c r="X63" s="117"/>
      <c r="Y63" s="94"/>
      <c r="Z63" s="123"/>
      <c r="AA63" s="95"/>
      <c r="AB63" s="95"/>
      <c r="AC63" s="95"/>
      <c r="AD63" s="95"/>
      <c r="AE63" s="106"/>
      <c r="AF63" s="95"/>
      <c r="AG63" s="95"/>
      <c r="AH63" s="95"/>
      <c r="AI63" s="95"/>
      <c r="AJ63" s="95"/>
      <c r="AK63" s="95"/>
      <c r="AL63" s="95"/>
      <c r="AM63" s="95"/>
      <c r="AN63" s="95"/>
      <c r="AO63" s="95"/>
      <c r="AP63" s="95"/>
      <c r="AQ63" s="95"/>
      <c r="AR63" s="95"/>
      <c r="AS63" s="95"/>
      <c r="AT63" s="95"/>
      <c r="AU63" s="95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65"/>
      <c r="CR63" s="65"/>
      <c r="CS63" s="65"/>
      <c r="CT63" s="65"/>
    </row>
    <row r="64" spans="1:98" ht="15.75" customHeight="1" x14ac:dyDescent="0.25">
      <c r="A64" s="117">
        <f>A63+1</f>
        <v>56</v>
      </c>
      <c r="B64" s="94">
        <v>2025</v>
      </c>
      <c r="C64" s="94" t="s">
        <v>37</v>
      </c>
      <c r="D64" s="2" t="s">
        <v>84</v>
      </c>
      <c r="E64" s="117">
        <v>0</v>
      </c>
      <c r="F64" s="94"/>
      <c r="G64" s="112"/>
      <c r="H64" s="112"/>
      <c r="I64" s="112"/>
      <c r="J64" s="112"/>
      <c r="K64" s="112">
        <v>5</v>
      </c>
      <c r="L64" s="112">
        <v>5</v>
      </c>
      <c r="M64" s="94">
        <v>6</v>
      </c>
      <c r="N64" s="95">
        <v>17.399999999999999</v>
      </c>
      <c r="O64" s="95">
        <v>17.399999999999999</v>
      </c>
      <c r="P64" s="97">
        <f>IF(O64=0,0,(O64*(119/113))+(66.5-72))</f>
        <v>12.823893805309734</v>
      </c>
      <c r="Q64" s="94"/>
      <c r="R64" s="97">
        <f>+P64+Q64</f>
        <v>12.823893805309734</v>
      </c>
      <c r="T64" s="94"/>
      <c r="U64" s="94"/>
      <c r="V64" s="124"/>
      <c r="W64" s="94"/>
      <c r="X64" s="94"/>
      <c r="Y64" s="94"/>
      <c r="Z64" s="123"/>
      <c r="AA64" s="95"/>
      <c r="AB64" s="95"/>
      <c r="AC64" s="95"/>
      <c r="AD64" s="95"/>
      <c r="AE64" s="106"/>
      <c r="AF64" s="95"/>
      <c r="AG64" s="95"/>
      <c r="AH64" s="95"/>
      <c r="AI64" s="95"/>
      <c r="AJ64" s="95"/>
      <c r="AK64" s="95"/>
      <c r="AL64" s="95"/>
      <c r="AM64" s="95"/>
      <c r="AN64" s="95"/>
      <c r="AO64" s="95"/>
      <c r="AP64" s="95"/>
      <c r="AQ64" s="95"/>
      <c r="AR64" s="95"/>
      <c r="AS64" s="95"/>
      <c r="AT64" s="95"/>
      <c r="AU64" s="95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65"/>
      <c r="CR64" s="65"/>
      <c r="CS64" s="65"/>
      <c r="CT64" s="65"/>
    </row>
    <row r="65" spans="1:98" ht="15.75" customHeight="1" x14ac:dyDescent="0.25">
      <c r="A65" s="117">
        <f>A64+1</f>
        <v>57</v>
      </c>
      <c r="B65" s="94"/>
      <c r="C65" s="94" t="s">
        <v>32</v>
      </c>
      <c r="D65" s="2" t="s">
        <v>85</v>
      </c>
      <c r="E65" s="117">
        <v>0</v>
      </c>
      <c r="F65" s="94"/>
      <c r="G65" s="170"/>
      <c r="H65" s="112"/>
      <c r="I65" s="112"/>
      <c r="J65" s="112"/>
      <c r="K65" s="112">
        <v>5</v>
      </c>
      <c r="L65" s="112">
        <v>5</v>
      </c>
      <c r="M65" s="94">
        <v>20</v>
      </c>
      <c r="N65" s="95">
        <v>13.4</v>
      </c>
      <c r="O65" s="95">
        <v>13.4</v>
      </c>
      <c r="P65" s="97">
        <f>IF(O65=0,0,(O65*(124/113))+(69.3-72))</f>
        <v>12.004424778761059</v>
      </c>
      <c r="Q65" s="94"/>
      <c r="R65" s="97">
        <f>+P65+Q65</f>
        <v>12.004424778761059</v>
      </c>
      <c r="S65" s="94"/>
      <c r="T65" s="94"/>
      <c r="U65" s="94"/>
      <c r="V65" s="97"/>
      <c r="W65" s="94"/>
      <c r="X65" s="117"/>
      <c r="Y65" s="94"/>
      <c r="Z65" s="123"/>
      <c r="AA65" s="95"/>
      <c r="AB65" s="95"/>
      <c r="AC65" s="95"/>
      <c r="AD65" s="95"/>
      <c r="AE65" s="136"/>
      <c r="AF65" s="137"/>
      <c r="AG65" s="137"/>
      <c r="AH65" s="137"/>
      <c r="AI65" s="137"/>
      <c r="AJ65" s="137"/>
      <c r="AK65" s="137"/>
      <c r="AL65" s="137"/>
      <c r="AM65" s="137"/>
      <c r="AN65" s="137"/>
      <c r="AO65" s="137"/>
      <c r="AP65" s="137"/>
      <c r="AQ65" s="137"/>
      <c r="AR65" s="137"/>
      <c r="AS65" s="137"/>
      <c r="AT65" s="137"/>
      <c r="AU65" s="137"/>
      <c r="AV65" s="68"/>
      <c r="AW65" s="68"/>
      <c r="AX65" s="68"/>
      <c r="AY65" s="68"/>
      <c r="AZ65" s="68"/>
      <c r="BA65" s="68"/>
      <c r="BB65" s="68"/>
      <c r="BC65" s="68"/>
      <c r="BD65" s="68"/>
      <c r="BE65" s="68"/>
      <c r="BF65" s="68"/>
      <c r="BG65" s="68"/>
      <c r="BH65" s="68"/>
      <c r="BI65" s="68"/>
      <c r="BJ65" s="68"/>
      <c r="BK65" s="68"/>
      <c r="BL65" s="68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9"/>
      <c r="CR65" s="69"/>
      <c r="CS65" s="69"/>
      <c r="CT65" s="69"/>
    </row>
    <row r="66" spans="1:98" ht="15.75" customHeight="1" x14ac:dyDescent="0.25">
      <c r="A66" s="117">
        <f>A65+1</f>
        <v>58</v>
      </c>
      <c r="B66" s="94">
        <v>2025</v>
      </c>
      <c r="C66" s="94" t="s">
        <v>37</v>
      </c>
      <c r="D66" s="2" t="s">
        <v>86</v>
      </c>
      <c r="E66" s="117">
        <v>6</v>
      </c>
      <c r="F66" s="94"/>
      <c r="G66" s="112"/>
      <c r="H66" s="112"/>
      <c r="I66" s="112"/>
      <c r="J66" s="112"/>
      <c r="K66" s="112">
        <v>5</v>
      </c>
      <c r="L66" s="112">
        <v>5</v>
      </c>
      <c r="M66" s="94">
        <v>20</v>
      </c>
      <c r="N66" s="95">
        <v>20.6</v>
      </c>
      <c r="O66" s="95">
        <v>20.399999999999999</v>
      </c>
      <c r="P66" s="97">
        <f>IF(O66=0,0,(O66*(119/113))+(66.5-72))</f>
        <v>15.983185840707964</v>
      </c>
      <c r="Q66" s="94"/>
      <c r="R66" s="97">
        <f>+P66+Q66</f>
        <v>15.983185840707964</v>
      </c>
      <c r="S66" s="110"/>
      <c r="T66" s="94"/>
      <c r="U66" s="114"/>
      <c r="V66" s="114"/>
      <c r="W66" s="94"/>
      <c r="X66" s="94"/>
      <c r="Y66" s="96"/>
      <c r="Z66" s="101"/>
      <c r="AA66" s="96"/>
      <c r="AB66" s="96"/>
      <c r="AC66" s="95"/>
      <c r="AD66" s="95"/>
      <c r="AE66" s="136"/>
      <c r="AF66" s="137"/>
      <c r="AG66" s="137"/>
      <c r="AH66" s="137"/>
      <c r="AI66" s="137"/>
      <c r="AJ66" s="137"/>
      <c r="AK66" s="137"/>
      <c r="AL66" s="137"/>
      <c r="AM66" s="137"/>
      <c r="AN66" s="137"/>
      <c r="AO66" s="137"/>
      <c r="AP66" s="137"/>
      <c r="AQ66" s="137"/>
      <c r="AR66" s="137"/>
      <c r="AS66" s="137"/>
      <c r="AT66" s="137"/>
      <c r="AU66" s="137"/>
      <c r="AV66" s="68"/>
      <c r="AW66" s="68"/>
      <c r="AX66" s="68"/>
      <c r="AY66" s="68"/>
      <c r="AZ66" s="68"/>
      <c r="BA66" s="68"/>
      <c r="BB66" s="68"/>
      <c r="BC66" s="68"/>
      <c r="BD66" s="68"/>
      <c r="BE66" s="68"/>
      <c r="BF66" s="68"/>
      <c r="BG66" s="68"/>
      <c r="BH66" s="68"/>
      <c r="BI66" s="68"/>
      <c r="BJ66" s="68"/>
      <c r="BK66" s="68"/>
      <c r="BL66" s="68"/>
      <c r="BM66" s="68"/>
      <c r="BN66" s="68"/>
      <c r="BO66" s="68"/>
      <c r="BP66" s="68"/>
      <c r="BQ66" s="68"/>
      <c r="BR66" s="68"/>
      <c r="BS66" s="68"/>
      <c r="BT66" s="68"/>
      <c r="BU66" s="68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9"/>
      <c r="CR66" s="69"/>
      <c r="CS66" s="69"/>
      <c r="CT66" s="69"/>
    </row>
    <row r="67" spans="1:98" ht="15.75" customHeight="1" x14ac:dyDescent="0.25">
      <c r="A67" s="117">
        <f>A66+1</f>
        <v>59</v>
      </c>
      <c r="B67" s="94">
        <v>2025</v>
      </c>
      <c r="C67" s="94" t="s">
        <v>32</v>
      </c>
      <c r="D67" s="2" t="s">
        <v>87</v>
      </c>
      <c r="E67" s="117">
        <v>0</v>
      </c>
      <c r="F67" s="94"/>
      <c r="G67" s="133"/>
      <c r="H67" s="112"/>
      <c r="I67" s="112"/>
      <c r="J67" s="112"/>
      <c r="K67" s="112">
        <v>5</v>
      </c>
      <c r="L67" s="112"/>
      <c r="M67" s="94">
        <v>6</v>
      </c>
      <c r="N67" s="95">
        <v>19.2</v>
      </c>
      <c r="O67" s="95">
        <v>19.2</v>
      </c>
      <c r="P67" s="97">
        <f>IF(O67=0,0,(O67*(124/113))+(69.3-72))</f>
        <v>18.369026548672561</v>
      </c>
      <c r="Q67" s="110"/>
      <c r="R67" s="97">
        <f>+P67+Q67</f>
        <v>18.369026548672561</v>
      </c>
      <c r="S67" s="133"/>
      <c r="T67" s="94"/>
      <c r="U67" s="94"/>
      <c r="V67" s="129"/>
      <c r="W67" s="94"/>
      <c r="X67" s="117"/>
      <c r="Y67" s="96"/>
      <c r="Z67" s="101"/>
      <c r="AA67" s="96"/>
      <c r="AB67" s="96"/>
      <c r="AC67" s="96"/>
      <c r="AD67" s="96"/>
      <c r="AE67" s="101"/>
      <c r="AF67" s="96"/>
      <c r="AG67" s="96"/>
      <c r="AH67" s="96"/>
      <c r="AI67" s="96"/>
      <c r="AJ67" s="96"/>
      <c r="AK67" s="96"/>
      <c r="AL67" s="96"/>
      <c r="AM67" s="96"/>
      <c r="AN67" s="96"/>
      <c r="AO67" s="96"/>
      <c r="AP67" s="96"/>
      <c r="AQ67" s="96"/>
      <c r="AR67" s="96"/>
      <c r="AS67" s="96"/>
      <c r="AT67" s="96"/>
      <c r="AU67" s="96"/>
      <c r="AV67" s="65"/>
      <c r="AW67" s="65"/>
      <c r="AX67" s="65"/>
      <c r="AY67" s="65"/>
      <c r="AZ67" s="65"/>
      <c r="BA67" s="65"/>
      <c r="BB67" s="65"/>
      <c r="BC67" s="65"/>
      <c r="BD67" s="65"/>
      <c r="BE67" s="65"/>
      <c r="BF67" s="65"/>
      <c r="BG67" s="65"/>
      <c r="BH67" s="65"/>
      <c r="BI67" s="65"/>
      <c r="BJ67" s="65"/>
      <c r="BK67" s="65"/>
      <c r="BL67" s="65"/>
      <c r="BM67" s="65"/>
      <c r="BN67" s="65"/>
      <c r="BO67" s="65"/>
      <c r="BP67" s="65"/>
      <c r="BQ67" s="65"/>
      <c r="BR67" s="65"/>
      <c r="BS67" s="65"/>
      <c r="BT67" s="65"/>
      <c r="BU67" s="65"/>
      <c r="BV67" s="65"/>
      <c r="BW67" s="65"/>
      <c r="BX67" s="65"/>
      <c r="BY67" s="65"/>
      <c r="BZ67" s="65"/>
      <c r="CA67" s="65"/>
      <c r="CB67" s="65"/>
      <c r="CC67" s="65"/>
      <c r="CD67" s="65"/>
      <c r="CE67" s="65"/>
      <c r="CF67" s="65"/>
      <c r="CG67" s="65"/>
      <c r="CH67" s="65"/>
      <c r="CI67" s="65"/>
      <c r="CJ67" s="65"/>
      <c r="CK67" s="65"/>
      <c r="CL67" s="65"/>
      <c r="CM67" s="65"/>
      <c r="CN67" s="65"/>
      <c r="CO67" s="65"/>
      <c r="CP67" s="65"/>
      <c r="CQ67" s="65"/>
      <c r="CR67" s="65"/>
      <c r="CS67" s="65"/>
      <c r="CT67" s="65"/>
    </row>
    <row r="68" spans="1:98" ht="15.75" customHeight="1" x14ac:dyDescent="0.25">
      <c r="A68" s="117">
        <f>A67+1</f>
        <v>60</v>
      </c>
      <c r="B68" s="94">
        <v>2025</v>
      </c>
      <c r="C68" s="94" t="s">
        <v>37</v>
      </c>
      <c r="D68" s="2" t="s">
        <v>88</v>
      </c>
      <c r="E68" s="117">
        <v>0</v>
      </c>
      <c r="F68" s="94"/>
      <c r="G68" s="112"/>
      <c r="H68" s="112"/>
      <c r="I68" s="112"/>
      <c r="J68" s="112"/>
      <c r="K68" s="112"/>
      <c r="L68" s="112">
        <v>10</v>
      </c>
      <c r="M68" s="94">
        <v>17</v>
      </c>
      <c r="N68" s="95">
        <v>33.799999999999997</v>
      </c>
      <c r="O68" s="95">
        <v>33.799999999999997</v>
      </c>
      <c r="P68" s="97">
        <f>IF(O68=0,0,(O68*(119/113))+(66.5-72))</f>
        <v>30.094690265486726</v>
      </c>
      <c r="Q68" s="110"/>
      <c r="R68" s="97">
        <f>+P68+Q68</f>
        <v>30.094690265486726</v>
      </c>
      <c r="S68" s="94"/>
      <c r="T68" s="94"/>
      <c r="U68" s="94"/>
      <c r="V68" s="97"/>
      <c r="W68" s="94"/>
      <c r="X68" s="117"/>
      <c r="Y68" s="94"/>
      <c r="Z68" s="123"/>
      <c r="AA68" s="95"/>
      <c r="AB68" s="95"/>
      <c r="AC68" s="96"/>
      <c r="AD68" s="96"/>
      <c r="AE68" s="101"/>
      <c r="AF68" s="96"/>
      <c r="AG68" s="96"/>
      <c r="AH68" s="96"/>
      <c r="AI68" s="96"/>
      <c r="AJ68" s="96"/>
      <c r="AK68" s="96"/>
      <c r="AL68" s="96"/>
      <c r="AM68" s="96"/>
      <c r="AN68" s="96"/>
      <c r="AO68" s="96"/>
      <c r="AP68" s="96"/>
      <c r="AQ68" s="96"/>
      <c r="AR68" s="96"/>
      <c r="AS68" s="96"/>
      <c r="AT68" s="96"/>
      <c r="AU68" s="96"/>
      <c r="AV68" s="65"/>
      <c r="AW68" s="65"/>
      <c r="AX68" s="65"/>
      <c r="AY68" s="65"/>
      <c r="AZ68" s="65"/>
      <c r="BA68" s="65"/>
      <c r="BB68" s="65"/>
      <c r="BC68" s="65"/>
      <c r="BD68" s="65"/>
      <c r="BE68" s="65"/>
      <c r="BF68" s="65"/>
      <c r="BG68" s="65"/>
      <c r="BH68" s="65"/>
      <c r="BI68" s="65"/>
      <c r="BJ68" s="65"/>
      <c r="BK68" s="65"/>
      <c r="BL68" s="65"/>
      <c r="BM68" s="65"/>
      <c r="BN68" s="65"/>
      <c r="BO68" s="65"/>
      <c r="BP68" s="65"/>
      <c r="BQ68" s="65"/>
      <c r="BR68" s="65"/>
      <c r="BS68" s="65"/>
      <c r="BT68" s="65"/>
      <c r="BU68" s="65"/>
      <c r="BV68" s="65"/>
      <c r="BW68" s="65"/>
      <c r="BX68" s="65"/>
      <c r="BY68" s="65"/>
      <c r="BZ68" s="65"/>
      <c r="CA68" s="65"/>
      <c r="CB68" s="65"/>
      <c r="CC68" s="65"/>
      <c r="CD68" s="65"/>
      <c r="CE68" s="65"/>
      <c r="CF68" s="65"/>
      <c r="CG68" s="65"/>
      <c r="CH68" s="65"/>
      <c r="CI68" s="65"/>
      <c r="CJ68" s="65"/>
      <c r="CK68" s="65"/>
      <c r="CL68" s="65"/>
      <c r="CM68" s="65"/>
      <c r="CN68" s="65"/>
      <c r="CO68" s="65"/>
      <c r="CP68" s="65"/>
      <c r="CQ68" s="65"/>
      <c r="CR68" s="65"/>
      <c r="CS68" s="65"/>
      <c r="CT68" s="65"/>
    </row>
    <row r="69" spans="1:98" ht="15.75" customHeight="1" x14ac:dyDescent="0.25">
      <c r="A69" s="117">
        <f>A68+1</f>
        <v>61</v>
      </c>
      <c r="B69" s="94"/>
      <c r="C69" s="94" t="s">
        <v>32</v>
      </c>
      <c r="D69" s="2" t="s">
        <v>89</v>
      </c>
      <c r="E69" s="117">
        <v>0</v>
      </c>
      <c r="F69" s="94"/>
      <c r="G69" s="112"/>
      <c r="H69" s="112"/>
      <c r="I69" s="112"/>
      <c r="J69" s="112"/>
      <c r="K69" s="112"/>
      <c r="L69" s="112">
        <v>10</v>
      </c>
      <c r="M69" s="94">
        <v>17</v>
      </c>
      <c r="N69" s="95">
        <v>13</v>
      </c>
      <c r="O69" s="95">
        <v>13</v>
      </c>
      <c r="P69" s="97">
        <f>IF(O69=0,0,(O69*(124/113))+(69.3-72))</f>
        <v>11.565486725663714</v>
      </c>
      <c r="Q69" s="110"/>
      <c r="R69" s="97">
        <f>+P69+Q69</f>
        <v>11.565486725663714</v>
      </c>
      <c r="S69" s="94"/>
      <c r="T69" s="94"/>
      <c r="U69" s="94"/>
      <c r="V69" s="133"/>
      <c r="W69" s="94"/>
      <c r="X69" s="94"/>
      <c r="Y69" s="94"/>
      <c r="Z69" s="123"/>
      <c r="AA69" s="95"/>
      <c r="AB69" s="95"/>
      <c r="AC69" s="95"/>
      <c r="AD69" s="95"/>
      <c r="AE69" s="106"/>
      <c r="AF69" s="95"/>
      <c r="AG69" s="95"/>
      <c r="AH69" s="95"/>
      <c r="AI69" s="95"/>
      <c r="AJ69" s="95"/>
      <c r="AK69" s="95"/>
      <c r="AL69" s="95"/>
      <c r="AM69" s="95"/>
      <c r="AN69" s="95"/>
      <c r="AO69" s="95"/>
      <c r="AP69" s="95"/>
      <c r="AQ69" s="95"/>
      <c r="AR69" s="95"/>
      <c r="AS69" s="95"/>
      <c r="AT69" s="95"/>
      <c r="AU69" s="95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65"/>
      <c r="CR69" s="65"/>
      <c r="CS69" s="65"/>
      <c r="CT69" s="65"/>
    </row>
    <row r="70" spans="1:98" ht="15.75" customHeight="1" x14ac:dyDescent="0.25">
      <c r="A70" s="117">
        <f>A69+1</f>
        <v>62</v>
      </c>
      <c r="B70" s="94">
        <v>2025</v>
      </c>
      <c r="C70" s="110" t="s">
        <v>32</v>
      </c>
      <c r="D70" s="67" t="s">
        <v>90</v>
      </c>
      <c r="E70" s="117">
        <v>4</v>
      </c>
      <c r="F70" s="94"/>
      <c r="G70" s="112"/>
      <c r="H70" s="112"/>
      <c r="I70" s="128"/>
      <c r="J70" s="128"/>
      <c r="K70" s="128">
        <v>5</v>
      </c>
      <c r="L70" s="128">
        <v>5</v>
      </c>
      <c r="M70" s="110">
        <v>20</v>
      </c>
      <c r="N70" s="95">
        <v>15</v>
      </c>
      <c r="O70" s="95">
        <v>14.7</v>
      </c>
      <c r="P70" s="97">
        <f>IF(O70=0,0,(O70*(124/113))+(69.3-72))</f>
        <v>13.430973451327429</v>
      </c>
      <c r="Q70" s="110"/>
      <c r="R70" s="97">
        <f>+P70+Q70</f>
        <v>13.430973451327429</v>
      </c>
      <c r="S70" s="110"/>
      <c r="T70" s="94"/>
      <c r="U70" s="114"/>
      <c r="V70" s="114"/>
      <c r="W70" s="40"/>
      <c r="X70" s="117"/>
      <c r="Y70" s="94"/>
      <c r="Z70" s="123"/>
      <c r="AA70" s="95"/>
      <c r="AB70" s="95"/>
      <c r="AC70" s="95"/>
      <c r="AD70" s="95"/>
      <c r="AE70" s="106"/>
      <c r="AF70" s="95"/>
      <c r="AG70" s="95"/>
      <c r="AH70" s="95"/>
      <c r="AI70" s="95"/>
      <c r="AJ70" s="95"/>
      <c r="AK70" s="95"/>
      <c r="AL70" s="95"/>
      <c r="AM70" s="95"/>
      <c r="AN70" s="95"/>
      <c r="AO70" s="95"/>
      <c r="AP70" s="95"/>
      <c r="AQ70" s="95"/>
      <c r="AR70" s="95"/>
      <c r="AS70" s="95"/>
      <c r="AT70" s="95"/>
      <c r="AU70" s="95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65"/>
      <c r="CR70" s="65"/>
      <c r="CS70" s="65"/>
      <c r="CT70" s="65"/>
    </row>
    <row r="71" spans="1:98" ht="15.75" customHeight="1" x14ac:dyDescent="0.25">
      <c r="A71" s="117">
        <f>A70+1</f>
        <v>63</v>
      </c>
      <c r="B71" s="110">
        <v>2025</v>
      </c>
      <c r="C71" s="94" t="s">
        <v>32</v>
      </c>
      <c r="D71" s="2" t="s">
        <v>91</v>
      </c>
      <c r="E71" s="117">
        <v>4</v>
      </c>
      <c r="F71" s="110"/>
      <c r="G71" s="128"/>
      <c r="H71" s="128"/>
      <c r="I71" s="112"/>
      <c r="J71" s="112"/>
      <c r="K71" s="112">
        <v>5</v>
      </c>
      <c r="L71" s="112">
        <v>5</v>
      </c>
      <c r="M71" s="94">
        <v>20</v>
      </c>
      <c r="N71" s="95">
        <v>14.9</v>
      </c>
      <c r="O71" s="95">
        <v>14</v>
      </c>
      <c r="P71" s="97">
        <f>IF(O71=0,0,(O71*(124/113))+(69.3-72))</f>
        <v>12.662831858407076</v>
      </c>
      <c r="Q71" s="94"/>
      <c r="R71" s="97">
        <f>+P71+Q71</f>
        <v>12.662831858407076</v>
      </c>
      <c r="S71" s="110"/>
      <c r="T71" s="94"/>
      <c r="U71" s="94"/>
      <c r="V71" s="114"/>
      <c r="W71" s="94"/>
      <c r="X71" s="117"/>
      <c r="Y71" s="94"/>
      <c r="Z71" s="123"/>
      <c r="AA71" s="95"/>
      <c r="AB71" s="95"/>
      <c r="AC71" s="95"/>
      <c r="AD71" s="95"/>
      <c r="AE71" s="106"/>
      <c r="AF71" s="95"/>
      <c r="AG71" s="95"/>
      <c r="AH71" s="95"/>
      <c r="AI71" s="95"/>
      <c r="AJ71" s="95"/>
      <c r="AK71" s="95"/>
      <c r="AL71" s="95"/>
      <c r="AM71" s="95"/>
      <c r="AN71" s="95"/>
      <c r="AO71" s="95"/>
      <c r="AP71" s="95"/>
      <c r="AQ71" s="95"/>
      <c r="AR71" s="95"/>
      <c r="AS71" s="95"/>
      <c r="AT71" s="95"/>
      <c r="AU71" s="95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65"/>
      <c r="CR71" s="65"/>
      <c r="CS71" s="65"/>
      <c r="CT71" s="65"/>
    </row>
    <row r="72" spans="1:98" ht="15.75" customHeight="1" x14ac:dyDescent="0.25">
      <c r="A72" s="117">
        <f>A71+1</f>
        <v>64</v>
      </c>
      <c r="B72" s="110">
        <v>2025</v>
      </c>
      <c r="C72" s="94" t="s">
        <v>32</v>
      </c>
      <c r="D72" s="21" t="s">
        <v>339</v>
      </c>
      <c r="E72" s="117">
        <v>1</v>
      </c>
      <c r="F72" s="110"/>
      <c r="G72" s="128"/>
      <c r="H72" s="128"/>
      <c r="I72" s="112"/>
      <c r="J72" s="112"/>
      <c r="K72" s="112"/>
      <c r="L72" s="112">
        <v>10</v>
      </c>
      <c r="M72" s="94">
        <v>6</v>
      </c>
      <c r="N72" s="95">
        <v>24.3</v>
      </c>
      <c r="O72" s="95">
        <v>25.3</v>
      </c>
      <c r="P72" s="97">
        <f>IF(O72=0,0,(O72*(124/113))+(69.3-72))</f>
        <v>25.062831858407076</v>
      </c>
      <c r="Q72" s="94"/>
      <c r="R72" s="97">
        <f>+P72+Q72</f>
        <v>25.062831858407076</v>
      </c>
      <c r="S72" s="110"/>
      <c r="T72" s="94"/>
      <c r="U72" s="94"/>
      <c r="V72" s="114"/>
      <c r="W72" s="94"/>
      <c r="X72" s="117"/>
      <c r="Y72" s="94"/>
      <c r="Z72" s="123"/>
      <c r="AA72" s="95"/>
      <c r="AB72" s="95"/>
      <c r="AC72" s="95"/>
      <c r="AD72" s="95"/>
      <c r="AE72" s="106"/>
      <c r="AF72" s="95"/>
      <c r="AG72" s="95"/>
      <c r="AH72" s="95"/>
      <c r="AI72" s="95"/>
      <c r="AJ72" s="95"/>
      <c r="AK72" s="95"/>
      <c r="AL72" s="95"/>
      <c r="AM72" s="95"/>
      <c r="AN72" s="95"/>
      <c r="AO72" s="95"/>
      <c r="AP72" s="95"/>
      <c r="AQ72" s="95"/>
      <c r="AR72" s="95"/>
      <c r="AS72" s="95"/>
      <c r="AT72" s="95"/>
      <c r="AU72" s="95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65"/>
      <c r="CR72" s="65"/>
      <c r="CS72" s="65"/>
      <c r="CT72" s="65"/>
    </row>
    <row r="73" spans="1:98" ht="15.75" customHeight="1" x14ac:dyDescent="0.25">
      <c r="A73" s="117">
        <f>A72+1</f>
        <v>65</v>
      </c>
      <c r="B73" s="110">
        <v>2025</v>
      </c>
      <c r="C73" s="94" t="s">
        <v>32</v>
      </c>
      <c r="D73" s="2" t="s">
        <v>324</v>
      </c>
      <c r="E73" s="117">
        <v>0</v>
      </c>
      <c r="F73" s="110"/>
      <c r="G73" s="128"/>
      <c r="H73" s="128"/>
      <c r="I73" s="112"/>
      <c r="J73" s="112"/>
      <c r="K73" s="112"/>
      <c r="L73" s="112"/>
      <c r="M73" s="94">
        <v>5</v>
      </c>
      <c r="N73" s="95">
        <v>11.4</v>
      </c>
      <c r="O73" s="95">
        <v>11.4</v>
      </c>
      <c r="P73" s="97">
        <f>IF(O73=0,0,(O73*(124/113))+(69.3-72))</f>
        <v>9.8097345132743339</v>
      </c>
      <c r="Q73" s="94">
        <v>-4</v>
      </c>
      <c r="R73" s="97">
        <f>+P73+Q73</f>
        <v>5.8097345132743339</v>
      </c>
      <c r="S73" s="110"/>
      <c r="T73" s="94"/>
      <c r="U73" s="94"/>
      <c r="V73" s="97"/>
      <c r="W73" s="94"/>
      <c r="X73" s="117"/>
      <c r="Y73" s="94"/>
      <c r="Z73" s="123"/>
      <c r="AA73" s="95"/>
      <c r="AB73" s="95"/>
      <c r="AC73" s="95"/>
      <c r="AD73" s="95"/>
      <c r="AE73" s="106"/>
      <c r="AF73" s="95"/>
      <c r="AG73" s="95"/>
      <c r="AH73" s="95"/>
      <c r="AI73" s="95"/>
      <c r="AJ73" s="95"/>
      <c r="AK73" s="95"/>
      <c r="AL73" s="95"/>
      <c r="AM73" s="95"/>
      <c r="AN73" s="95"/>
      <c r="AO73" s="95"/>
      <c r="AP73" s="95"/>
      <c r="AQ73" s="95"/>
      <c r="AR73" s="95"/>
      <c r="AS73" s="95"/>
      <c r="AT73" s="95"/>
      <c r="AU73" s="95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65"/>
      <c r="CR73" s="65"/>
      <c r="CS73" s="65"/>
      <c r="CT73" s="65"/>
    </row>
    <row r="74" spans="1:98" ht="15.75" customHeight="1" x14ac:dyDescent="0.25">
      <c r="A74" s="117">
        <f>A73+1</f>
        <v>66</v>
      </c>
      <c r="B74" s="94">
        <v>2025</v>
      </c>
      <c r="C74" s="94" t="s">
        <v>32</v>
      </c>
      <c r="D74" s="67" t="s">
        <v>92</v>
      </c>
      <c r="E74" s="117">
        <v>1</v>
      </c>
      <c r="F74" s="94"/>
      <c r="G74" s="128"/>
      <c r="H74" s="128"/>
      <c r="I74" s="128"/>
      <c r="J74" s="128"/>
      <c r="K74" s="128">
        <v>5</v>
      </c>
      <c r="L74" s="128">
        <v>5</v>
      </c>
      <c r="M74" s="110">
        <v>20</v>
      </c>
      <c r="N74" s="95">
        <v>21.3</v>
      </c>
      <c r="O74" s="95">
        <v>21.3</v>
      </c>
      <c r="P74" s="97">
        <f>IF(O74=0,0,(O74*(124/113))+(69.3-72))</f>
        <v>20.673451327433625</v>
      </c>
      <c r="Q74" s="110"/>
      <c r="R74" s="97">
        <f>+P74+Q74</f>
        <v>20.673451327433625</v>
      </c>
      <c r="S74" s="110"/>
      <c r="T74" s="94"/>
      <c r="U74" s="124"/>
      <c r="V74" s="97"/>
      <c r="W74" s="94"/>
      <c r="X74" s="117"/>
      <c r="Y74" s="110"/>
      <c r="Z74" s="123"/>
      <c r="AA74" s="95"/>
      <c r="AB74" s="95"/>
      <c r="AC74" s="95"/>
      <c r="AD74" s="95"/>
      <c r="AE74" s="106"/>
      <c r="AF74" s="95"/>
      <c r="AG74" s="95"/>
      <c r="AH74" s="95"/>
      <c r="AI74" s="95"/>
      <c r="AJ74" s="95"/>
      <c r="AK74" s="95"/>
      <c r="AL74" s="95"/>
      <c r="AM74" s="95"/>
      <c r="AN74" s="95"/>
      <c r="AO74" s="95"/>
      <c r="AP74" s="95"/>
      <c r="AQ74" s="95"/>
      <c r="AR74" s="95"/>
      <c r="AS74" s="95"/>
      <c r="AT74" s="95"/>
      <c r="AU74" s="95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65"/>
      <c r="CR74" s="65"/>
      <c r="CS74" s="65"/>
      <c r="CT74" s="65"/>
    </row>
    <row r="75" spans="1:98" ht="15.75" customHeight="1" x14ac:dyDescent="0.25">
      <c r="A75" s="117">
        <f>A74+1</f>
        <v>67</v>
      </c>
      <c r="B75" s="94">
        <v>2025</v>
      </c>
      <c r="C75" s="94" t="s">
        <v>37</v>
      </c>
      <c r="D75" s="6" t="s">
        <v>93</v>
      </c>
      <c r="E75" s="117">
        <v>0</v>
      </c>
      <c r="F75" s="94"/>
      <c r="G75" s="112"/>
      <c r="H75" s="112"/>
      <c r="I75" s="112"/>
      <c r="J75" s="112"/>
      <c r="K75" s="112">
        <v>5</v>
      </c>
      <c r="L75" s="112">
        <v>5</v>
      </c>
      <c r="M75" s="94">
        <v>13</v>
      </c>
      <c r="N75" s="95">
        <v>21</v>
      </c>
      <c r="O75" s="95">
        <v>21</v>
      </c>
      <c r="P75" s="97">
        <f>IF(O75=0,0,(O75*(119/113))+(66.5-72))</f>
        <v>16.615044247787612</v>
      </c>
      <c r="Q75" s="94"/>
      <c r="R75" s="97">
        <f>+P75+Q75</f>
        <v>16.615044247787612</v>
      </c>
      <c r="S75" s="94"/>
      <c r="T75" s="94"/>
      <c r="U75" s="94"/>
      <c r="V75" s="129"/>
      <c r="W75" s="94"/>
      <c r="X75" s="117"/>
      <c r="Y75" s="94"/>
      <c r="Z75" s="123"/>
      <c r="AA75" s="95"/>
      <c r="AB75" s="95"/>
      <c r="AC75" s="95"/>
      <c r="AD75" s="95"/>
      <c r="AE75" s="106"/>
      <c r="AF75" s="95"/>
      <c r="AG75" s="95"/>
      <c r="AH75" s="95"/>
      <c r="AI75" s="95"/>
      <c r="AJ75" s="95"/>
      <c r="AK75" s="95"/>
      <c r="AL75" s="95"/>
      <c r="AM75" s="95"/>
      <c r="AN75" s="95"/>
      <c r="AO75" s="95"/>
      <c r="AP75" s="95"/>
      <c r="AQ75" s="95"/>
      <c r="AR75" s="95"/>
      <c r="AS75" s="95"/>
      <c r="AT75" s="95"/>
      <c r="AU75" s="95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/>
      <c r="CL75" s="2"/>
      <c r="CM75" s="2"/>
      <c r="CN75" s="2"/>
      <c r="CO75" s="2"/>
      <c r="CP75" s="2"/>
      <c r="CQ75" s="65"/>
      <c r="CR75" s="65"/>
      <c r="CS75" s="65"/>
      <c r="CT75" s="65"/>
    </row>
    <row r="76" spans="1:98" ht="15.75" customHeight="1" x14ac:dyDescent="0.25">
      <c r="A76" s="117">
        <f>A75+1</f>
        <v>68</v>
      </c>
      <c r="B76" s="94">
        <v>2025</v>
      </c>
      <c r="C76" s="94" t="s">
        <v>32</v>
      </c>
      <c r="D76" s="6" t="s">
        <v>94</v>
      </c>
      <c r="E76" s="117">
        <v>0</v>
      </c>
      <c r="F76" s="138"/>
      <c r="G76" s="112"/>
      <c r="H76" s="112"/>
      <c r="I76" s="112"/>
      <c r="J76" s="112"/>
      <c r="K76" s="112">
        <v>5</v>
      </c>
      <c r="L76" s="112">
        <v>5</v>
      </c>
      <c r="M76" s="94">
        <v>20</v>
      </c>
      <c r="N76" s="95">
        <v>21.4</v>
      </c>
      <c r="O76" s="95">
        <v>21.4</v>
      </c>
      <c r="P76" s="97">
        <f>IF(O76=0,0,(O76*(124/113))+(69.3-72))</f>
        <v>20.783185840707958</v>
      </c>
      <c r="Q76" s="94"/>
      <c r="R76" s="97">
        <f>+P76+Q76</f>
        <v>20.783185840707958</v>
      </c>
      <c r="S76" s="94"/>
      <c r="T76" s="94"/>
      <c r="U76" s="94"/>
      <c r="V76" s="129"/>
      <c r="W76" s="170"/>
      <c r="X76" s="117"/>
      <c r="Y76" s="94"/>
      <c r="Z76" s="123"/>
      <c r="AA76" s="95"/>
      <c r="AB76" s="95"/>
      <c r="AC76" s="95"/>
      <c r="AD76" s="95"/>
      <c r="AE76" s="106"/>
      <c r="AF76" s="95"/>
      <c r="AG76" s="95"/>
      <c r="AH76" s="95"/>
      <c r="AI76" s="95"/>
      <c r="AJ76" s="95"/>
      <c r="AK76" s="95"/>
      <c r="AL76" s="95"/>
      <c r="AM76" s="95"/>
      <c r="AN76" s="95"/>
      <c r="AO76" s="95"/>
      <c r="AP76" s="95"/>
      <c r="AQ76" s="95"/>
      <c r="AR76" s="95"/>
      <c r="AS76" s="95"/>
      <c r="AT76" s="95"/>
      <c r="AU76" s="95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/>
      <c r="CL76" s="2"/>
      <c r="CM76" s="2"/>
      <c r="CN76" s="2"/>
      <c r="CO76" s="2"/>
      <c r="CP76" s="2"/>
      <c r="CQ76" s="65"/>
      <c r="CR76" s="65"/>
      <c r="CS76" s="65"/>
      <c r="CT76" s="65"/>
    </row>
    <row r="77" spans="1:98" ht="15.75" customHeight="1" x14ac:dyDescent="0.25">
      <c r="A77" s="117">
        <f>A76+1</f>
        <v>69</v>
      </c>
      <c r="B77" s="94">
        <v>2025</v>
      </c>
      <c r="C77" s="94" t="s">
        <v>37</v>
      </c>
      <c r="D77" s="2" t="s">
        <v>95</v>
      </c>
      <c r="E77" s="117">
        <v>0</v>
      </c>
      <c r="F77" s="138"/>
      <c r="G77" s="112"/>
      <c r="H77" s="96"/>
      <c r="I77" s="112"/>
      <c r="J77" s="112"/>
      <c r="K77" s="112">
        <v>5</v>
      </c>
      <c r="L77" s="112">
        <v>5</v>
      </c>
      <c r="M77" s="94">
        <v>20</v>
      </c>
      <c r="N77" s="95">
        <v>20.100000000000001</v>
      </c>
      <c r="O77" s="95">
        <v>20.100000000000001</v>
      </c>
      <c r="P77" s="97">
        <f>IF(O77=0,0,(O77*(119/113))+(66.5-72))</f>
        <v>15.667256637168144</v>
      </c>
      <c r="Q77" s="94"/>
      <c r="R77" s="97">
        <f>+P77+Q77</f>
        <v>15.667256637168144</v>
      </c>
      <c r="S77" s="94"/>
      <c r="T77" s="94"/>
      <c r="U77" s="94"/>
      <c r="V77" s="129"/>
      <c r="W77" s="167"/>
      <c r="X77" s="117"/>
      <c r="Y77" s="94"/>
      <c r="Z77" s="123"/>
      <c r="AA77" s="95"/>
      <c r="AB77" s="95"/>
      <c r="AC77" s="95"/>
      <c r="AD77" s="95"/>
      <c r="AE77" s="106"/>
      <c r="AF77" s="95"/>
      <c r="AG77" s="95"/>
      <c r="AH77" s="95"/>
      <c r="AI77" s="95"/>
      <c r="AJ77" s="95"/>
      <c r="AK77" s="95"/>
      <c r="AL77" s="95"/>
      <c r="AM77" s="95"/>
      <c r="AN77" s="95"/>
      <c r="AO77" s="95"/>
      <c r="AP77" s="95"/>
      <c r="AQ77" s="95"/>
      <c r="AR77" s="95"/>
      <c r="AS77" s="95"/>
      <c r="AT77" s="95"/>
      <c r="AU77" s="95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/>
      <c r="CL77" s="2"/>
      <c r="CM77" s="2"/>
      <c r="CN77" s="2"/>
      <c r="CO77" s="2"/>
      <c r="CP77" s="2"/>
      <c r="CQ77" s="65"/>
      <c r="CR77" s="65"/>
      <c r="CS77" s="65"/>
      <c r="CT77" s="65"/>
    </row>
    <row r="78" spans="1:98" ht="15.75" customHeight="1" x14ac:dyDescent="0.25">
      <c r="A78" s="117">
        <f>A77+1</f>
        <v>70</v>
      </c>
      <c r="B78" s="94">
        <v>2025</v>
      </c>
      <c r="C78" s="94" t="s">
        <v>32</v>
      </c>
      <c r="D78" s="2" t="s">
        <v>96</v>
      </c>
      <c r="E78" s="117">
        <v>0</v>
      </c>
      <c r="F78" s="94"/>
      <c r="G78" s="112"/>
      <c r="H78" s="112"/>
      <c r="I78" s="112"/>
      <c r="J78" s="112"/>
      <c r="K78" s="112">
        <v>5</v>
      </c>
      <c r="L78" s="112">
        <v>5</v>
      </c>
      <c r="M78" s="94">
        <v>6</v>
      </c>
      <c r="N78" s="95">
        <v>17.7</v>
      </c>
      <c r="O78" s="95">
        <v>17.7</v>
      </c>
      <c r="P78" s="97">
        <f>IF(O78=0,0,(O78*(124/113))+(69.3-72))</f>
        <v>16.723008849557516</v>
      </c>
      <c r="Q78" s="94"/>
      <c r="R78" s="97">
        <f>+P78+Q78</f>
        <v>16.723008849557516</v>
      </c>
      <c r="S78" s="94"/>
      <c r="T78" s="94"/>
      <c r="U78" s="94"/>
      <c r="V78" s="129"/>
      <c r="W78" s="40"/>
      <c r="X78" s="117"/>
      <c r="Y78" s="94"/>
      <c r="Z78" s="123"/>
      <c r="AA78" s="95"/>
      <c r="AB78" s="95"/>
      <c r="AC78" s="95"/>
      <c r="AD78" s="95"/>
      <c r="AE78" s="106"/>
      <c r="AF78" s="95"/>
      <c r="AG78" s="95"/>
      <c r="AH78" s="95"/>
      <c r="AI78" s="95"/>
      <c r="AJ78" s="95"/>
      <c r="AK78" s="95"/>
      <c r="AL78" s="95"/>
      <c r="AM78" s="95"/>
      <c r="AN78" s="95"/>
      <c r="AO78" s="95"/>
      <c r="AP78" s="95"/>
      <c r="AQ78" s="95"/>
      <c r="AR78" s="95"/>
      <c r="AS78" s="95"/>
      <c r="AT78" s="95"/>
      <c r="AU78" s="95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/>
      <c r="CL78" s="2"/>
      <c r="CM78" s="2"/>
      <c r="CN78" s="2"/>
      <c r="CO78" s="2"/>
      <c r="CP78" s="2"/>
      <c r="CQ78" s="65"/>
      <c r="CR78" s="65"/>
      <c r="CS78" s="65"/>
      <c r="CT78" s="65"/>
    </row>
    <row r="79" spans="1:98" ht="15.75" customHeight="1" x14ac:dyDescent="0.25">
      <c r="A79" s="117">
        <f>A78+1</f>
        <v>71</v>
      </c>
      <c r="B79" s="94">
        <v>2025</v>
      </c>
      <c r="C79" s="94" t="s">
        <v>37</v>
      </c>
      <c r="D79" s="2" t="s">
        <v>97</v>
      </c>
      <c r="E79" s="117">
        <v>4</v>
      </c>
      <c r="F79" s="94"/>
      <c r="G79" s="112"/>
      <c r="H79" s="112"/>
      <c r="I79" s="112"/>
      <c r="J79" s="112"/>
      <c r="K79" s="112">
        <v>5</v>
      </c>
      <c r="L79" s="112">
        <v>5</v>
      </c>
      <c r="M79" s="94">
        <v>20</v>
      </c>
      <c r="N79" s="95">
        <v>14.4</v>
      </c>
      <c r="O79" s="95">
        <v>14.3</v>
      </c>
      <c r="P79" s="97">
        <f>IF(O79=0,0,(O79*(119/113))+(66.5-72))</f>
        <v>9.5592920353982311</v>
      </c>
      <c r="Q79" s="94"/>
      <c r="R79" s="97">
        <f>+P79+Q79</f>
        <v>9.5592920353982311</v>
      </c>
      <c r="S79" s="94"/>
      <c r="T79" s="94"/>
      <c r="U79" s="114"/>
      <c r="V79" s="114"/>
      <c r="W79" s="94"/>
      <c r="X79" s="117"/>
      <c r="Y79" s="94"/>
      <c r="Z79" s="123"/>
      <c r="AA79" s="95"/>
      <c r="AB79" s="95"/>
      <c r="AC79" s="95"/>
      <c r="AD79" s="95"/>
      <c r="AE79" s="106"/>
      <c r="AF79" s="95"/>
      <c r="AG79" s="95"/>
      <c r="AH79" s="95"/>
      <c r="AI79" s="95"/>
      <c r="AJ79" s="95"/>
      <c r="AK79" s="95"/>
      <c r="AL79" s="95"/>
      <c r="AM79" s="95"/>
      <c r="AN79" s="95"/>
      <c r="AO79" s="95"/>
      <c r="AP79" s="95"/>
      <c r="AQ79" s="95"/>
      <c r="AR79" s="95"/>
      <c r="AS79" s="95"/>
      <c r="AT79" s="95"/>
      <c r="AU79" s="95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65"/>
      <c r="CR79" s="65"/>
      <c r="CS79" s="65"/>
      <c r="CT79" s="65"/>
    </row>
    <row r="80" spans="1:98" ht="15.75" customHeight="1" x14ac:dyDescent="0.25">
      <c r="A80" s="117">
        <f>A79+1</f>
        <v>72</v>
      </c>
      <c r="B80" s="94"/>
      <c r="C80" s="94" t="s">
        <v>37</v>
      </c>
      <c r="D80" s="74" t="s">
        <v>98</v>
      </c>
      <c r="E80" s="117">
        <v>0</v>
      </c>
      <c r="F80" s="94"/>
      <c r="G80" s="112"/>
      <c r="H80" s="112"/>
      <c r="I80" s="112"/>
      <c r="J80" s="112"/>
      <c r="K80" s="112"/>
      <c r="L80" s="112">
        <v>10</v>
      </c>
      <c r="M80" s="94">
        <v>1</v>
      </c>
      <c r="N80" s="95">
        <v>0</v>
      </c>
      <c r="O80" s="95">
        <v>0</v>
      </c>
      <c r="P80" s="97">
        <f>IF(O80=0,0,(O80*(119/113))+(66.5-72))</f>
        <v>0</v>
      </c>
      <c r="Q80" s="94"/>
      <c r="R80" s="97">
        <f>+P80+Q80</f>
        <v>0</v>
      </c>
      <c r="S80" s="94"/>
      <c r="T80" s="94"/>
      <c r="U80" s="94"/>
      <c r="V80" s="124"/>
      <c r="W80" s="94"/>
      <c r="X80" s="117"/>
      <c r="Y80" s="94"/>
      <c r="Z80" s="123"/>
      <c r="AA80" s="95"/>
      <c r="AB80" s="95"/>
      <c r="AC80" s="95"/>
      <c r="AD80" s="95"/>
      <c r="AE80" s="106"/>
      <c r="AF80" s="95"/>
      <c r="AG80" s="95"/>
      <c r="AH80" s="95"/>
      <c r="AI80" s="95"/>
      <c r="AJ80" s="95"/>
      <c r="AK80" s="95"/>
      <c r="AL80" s="95"/>
      <c r="AM80" s="95"/>
      <c r="AN80" s="95"/>
      <c r="AO80" s="95"/>
      <c r="AP80" s="95"/>
      <c r="AQ80" s="95"/>
      <c r="AR80" s="95"/>
      <c r="AS80" s="95"/>
      <c r="AT80" s="95"/>
      <c r="AU80" s="95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/>
      <c r="CL80" s="2"/>
      <c r="CM80" s="2"/>
      <c r="CN80" s="2"/>
      <c r="CO80" s="2"/>
      <c r="CP80" s="2"/>
      <c r="CQ80" s="65"/>
      <c r="CR80" s="65"/>
      <c r="CS80" s="65"/>
      <c r="CT80" s="65"/>
    </row>
    <row r="81" spans="1:98" ht="15.75" customHeight="1" x14ac:dyDescent="0.25">
      <c r="A81" s="117">
        <f>A80+1</f>
        <v>73</v>
      </c>
      <c r="B81" s="94">
        <v>2025</v>
      </c>
      <c r="C81" s="94" t="s">
        <v>32</v>
      </c>
      <c r="D81" s="2" t="s">
        <v>338</v>
      </c>
      <c r="E81" s="117">
        <v>1</v>
      </c>
      <c r="F81" s="94"/>
      <c r="G81" s="112"/>
      <c r="H81" s="112"/>
      <c r="I81" s="112"/>
      <c r="J81" s="112"/>
      <c r="K81" s="112"/>
      <c r="L81" s="112">
        <v>10</v>
      </c>
      <c r="M81" s="94">
        <v>6</v>
      </c>
      <c r="N81" s="95">
        <v>10.7</v>
      </c>
      <c r="O81" s="95">
        <v>12</v>
      </c>
      <c r="P81" s="97">
        <f>IF(O81=0,0,(O81*(124/113))+(69.3-72))</f>
        <v>10.46814159292035</v>
      </c>
      <c r="Q81" s="94"/>
      <c r="R81" s="97">
        <f>+P81+Q81</f>
        <v>10.46814159292035</v>
      </c>
      <c r="S81" s="94"/>
      <c r="T81" s="94"/>
      <c r="U81" s="139"/>
      <c r="V81" s="124"/>
      <c r="W81" s="94"/>
      <c r="X81" s="117"/>
      <c r="Y81" s="94"/>
      <c r="Z81" s="123"/>
      <c r="AA81" s="121"/>
      <c r="AB81" s="95"/>
      <c r="AC81" s="95"/>
      <c r="AD81" s="95"/>
      <c r="AE81" s="106"/>
      <c r="AF81" s="95"/>
      <c r="AG81" s="95"/>
      <c r="AH81" s="95"/>
      <c r="AI81" s="95"/>
      <c r="AJ81" s="95"/>
      <c r="AK81" s="95"/>
      <c r="AL81" s="95"/>
      <c r="AM81" s="95"/>
      <c r="AN81" s="95"/>
      <c r="AO81" s="95"/>
      <c r="AP81" s="95"/>
      <c r="AQ81" s="95"/>
      <c r="AR81" s="95"/>
      <c r="AS81" s="95"/>
      <c r="AT81" s="95"/>
      <c r="AU81" s="95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/>
      <c r="CL81" s="2"/>
      <c r="CM81" s="2"/>
      <c r="CN81" s="2"/>
      <c r="CO81" s="2"/>
      <c r="CP81" s="2"/>
      <c r="CQ81" s="65"/>
      <c r="CR81" s="65"/>
      <c r="CS81" s="65"/>
      <c r="CT81" s="65"/>
    </row>
    <row r="82" spans="1:98" ht="15.75" customHeight="1" x14ac:dyDescent="0.25">
      <c r="A82" s="117">
        <f>A81+1</f>
        <v>74</v>
      </c>
      <c r="B82" s="94">
        <v>2025</v>
      </c>
      <c r="C82" s="94" t="s">
        <v>37</v>
      </c>
      <c r="D82" s="2" t="s">
        <v>99</v>
      </c>
      <c r="E82" s="117">
        <v>0</v>
      </c>
      <c r="F82" s="94"/>
      <c r="G82" s="112"/>
      <c r="H82" s="112"/>
      <c r="I82" s="112"/>
      <c r="J82" s="112"/>
      <c r="K82" s="112">
        <v>5</v>
      </c>
      <c r="L82" s="112">
        <v>5</v>
      </c>
      <c r="M82" s="94">
        <v>20</v>
      </c>
      <c r="N82" s="95">
        <v>17</v>
      </c>
      <c r="O82" s="95">
        <v>17</v>
      </c>
      <c r="P82" s="97">
        <f>IF(O82=0,0,(O82*(119/113))+(66.5-72))</f>
        <v>12.40265486725664</v>
      </c>
      <c r="Q82" s="94"/>
      <c r="R82" s="97">
        <f>+P82+Q82</f>
        <v>12.40265486725664</v>
      </c>
      <c r="S82" s="94"/>
      <c r="T82" s="117"/>
      <c r="U82" s="94"/>
      <c r="V82" s="124"/>
      <c r="W82" s="94"/>
      <c r="X82" s="117"/>
      <c r="Y82" s="94"/>
      <c r="Z82" s="123"/>
      <c r="AA82" s="95"/>
      <c r="AB82" s="95"/>
      <c r="AC82" s="95"/>
      <c r="AD82" s="95"/>
      <c r="AE82" s="106"/>
      <c r="AF82" s="95"/>
      <c r="AG82" s="95"/>
      <c r="AH82" s="95"/>
      <c r="AI82" s="95"/>
      <c r="AJ82" s="95"/>
      <c r="AK82" s="95"/>
      <c r="AL82" s="95"/>
      <c r="AM82" s="95"/>
      <c r="AN82" s="95"/>
      <c r="AO82" s="95"/>
      <c r="AP82" s="95"/>
      <c r="AQ82" s="95"/>
      <c r="AR82" s="95"/>
      <c r="AS82" s="95"/>
      <c r="AT82" s="95"/>
      <c r="AU82" s="95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/>
      <c r="CL82" s="2"/>
      <c r="CM82" s="2"/>
      <c r="CN82" s="2"/>
      <c r="CO82" s="2"/>
      <c r="CP82" s="2"/>
      <c r="CQ82" s="65"/>
      <c r="CR82" s="65"/>
      <c r="CS82" s="65"/>
      <c r="CT82" s="65"/>
    </row>
    <row r="83" spans="1:98" ht="15.75" customHeight="1" x14ac:dyDescent="0.25">
      <c r="A83" s="117">
        <f>A82+1</f>
        <v>75</v>
      </c>
      <c r="B83" s="45"/>
      <c r="C83" s="94" t="s">
        <v>37</v>
      </c>
      <c r="D83" s="2" t="s">
        <v>100</v>
      </c>
      <c r="E83" s="117">
        <v>0</v>
      </c>
      <c r="F83" s="94"/>
      <c r="G83" s="112"/>
      <c r="H83" s="112"/>
      <c r="I83" s="112"/>
      <c r="J83" s="112"/>
      <c r="K83" s="44">
        <v>5</v>
      </c>
      <c r="L83" s="44"/>
      <c r="M83" s="94">
        <v>20</v>
      </c>
      <c r="N83" s="95">
        <v>15.6</v>
      </c>
      <c r="O83" s="95">
        <v>15.6</v>
      </c>
      <c r="P83" s="97">
        <f>IF(O83=0,0,(O83*(119/113))+(66.5-72))</f>
        <v>10.928318584070798</v>
      </c>
      <c r="Q83" s="94"/>
      <c r="R83" s="97">
        <f>+P83+Q83</f>
        <v>10.928318584070798</v>
      </c>
      <c r="S83" s="94"/>
      <c r="T83" s="110"/>
      <c r="U83" s="124"/>
      <c r="V83" s="94"/>
      <c r="W83" s="94"/>
      <c r="X83" s="117"/>
      <c r="Y83" s="94"/>
      <c r="Z83" s="123"/>
      <c r="AA83" s="95"/>
      <c r="AB83" s="95"/>
      <c r="AC83" s="95"/>
      <c r="AD83" s="95"/>
      <c r="AE83" s="106"/>
      <c r="AF83" s="95"/>
      <c r="AG83" s="95"/>
      <c r="AH83" s="95"/>
      <c r="AI83" s="95"/>
      <c r="AJ83" s="95"/>
      <c r="AK83" s="95"/>
      <c r="AL83" s="95"/>
      <c r="AM83" s="95"/>
      <c r="AN83" s="95"/>
      <c r="AO83" s="95"/>
      <c r="AP83" s="95"/>
      <c r="AQ83" s="95"/>
      <c r="AR83" s="95"/>
      <c r="AS83" s="95"/>
      <c r="AT83" s="95"/>
      <c r="AU83" s="95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/>
      <c r="CL83" s="2"/>
      <c r="CM83" s="2"/>
      <c r="CN83" s="2"/>
      <c r="CO83" s="2"/>
      <c r="CP83" s="2"/>
      <c r="CQ83" s="65"/>
      <c r="CR83" s="65"/>
      <c r="CS83" s="65"/>
      <c r="CT83" s="65"/>
    </row>
    <row r="84" spans="1:98" ht="15.75" customHeight="1" x14ac:dyDescent="0.25">
      <c r="A84" s="117">
        <f>A83+1</f>
        <v>76</v>
      </c>
      <c r="B84" s="94">
        <v>2025</v>
      </c>
      <c r="C84" s="94" t="s">
        <v>32</v>
      </c>
      <c r="D84" s="2" t="s">
        <v>101</v>
      </c>
      <c r="E84" s="117">
        <v>1</v>
      </c>
      <c r="F84" s="94"/>
      <c r="G84" s="112"/>
      <c r="H84" s="112"/>
      <c r="I84" s="112"/>
      <c r="J84" s="114"/>
      <c r="K84" s="112">
        <v>5</v>
      </c>
      <c r="L84" s="112">
        <v>5</v>
      </c>
      <c r="M84" s="94">
        <v>20</v>
      </c>
      <c r="N84" s="95">
        <v>17.5</v>
      </c>
      <c r="O84" s="95">
        <v>17.7</v>
      </c>
      <c r="P84" s="97">
        <f>IF(O84=0,0,(O84*(124/113))+(69.3-72))</f>
        <v>16.723008849557516</v>
      </c>
      <c r="Q84" s="94"/>
      <c r="R84" s="97">
        <f>+P84+Q84</f>
        <v>16.723008849557516</v>
      </c>
      <c r="S84" s="94"/>
      <c r="T84" s="110"/>
      <c r="U84" s="94"/>
      <c r="V84" s="97"/>
      <c r="W84" s="94"/>
      <c r="X84" s="117"/>
      <c r="Y84" s="94"/>
      <c r="Z84" s="123"/>
      <c r="AA84" s="95"/>
      <c r="AB84" s="95"/>
      <c r="AC84" s="95"/>
      <c r="AD84" s="95"/>
      <c r="AE84" s="106"/>
      <c r="AF84" s="95"/>
      <c r="AG84" s="95"/>
      <c r="AH84" s="95"/>
      <c r="AI84" s="95"/>
      <c r="AJ84" s="95"/>
      <c r="AK84" s="95"/>
      <c r="AL84" s="95"/>
      <c r="AM84" s="95"/>
      <c r="AN84" s="95"/>
      <c r="AO84" s="95"/>
      <c r="AP84" s="95"/>
      <c r="AQ84" s="95"/>
      <c r="AR84" s="95"/>
      <c r="AS84" s="95"/>
      <c r="AT84" s="95"/>
      <c r="AU84" s="95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/>
      <c r="CL84" s="2"/>
      <c r="CM84" s="2"/>
      <c r="CN84" s="2"/>
      <c r="CO84" s="2"/>
      <c r="CP84" s="2"/>
      <c r="CQ84" s="65"/>
      <c r="CR84" s="65"/>
      <c r="CS84" s="65"/>
      <c r="CT84" s="65"/>
    </row>
    <row r="85" spans="1:98" ht="15.75" customHeight="1" x14ac:dyDescent="0.25">
      <c r="A85" s="117">
        <f>A84+1</f>
        <v>77</v>
      </c>
      <c r="B85" s="94">
        <v>2025</v>
      </c>
      <c r="C85" s="94" t="s">
        <v>37</v>
      </c>
      <c r="D85" s="2" t="s">
        <v>102</v>
      </c>
      <c r="E85" s="117">
        <v>4</v>
      </c>
      <c r="F85" s="94"/>
      <c r="G85" s="112"/>
      <c r="H85" s="112"/>
      <c r="I85" s="112"/>
      <c r="J85" s="112"/>
      <c r="K85" s="112">
        <v>5</v>
      </c>
      <c r="L85" s="112">
        <v>5</v>
      </c>
      <c r="M85" s="94">
        <v>20</v>
      </c>
      <c r="N85" s="95">
        <v>12.6</v>
      </c>
      <c r="O85" s="95">
        <v>12.3</v>
      </c>
      <c r="P85" s="97">
        <f>IF(O85=0,0,(O85*(119/113))+(66.5-72))</f>
        <v>7.4530973451327451</v>
      </c>
      <c r="Q85" s="94"/>
      <c r="R85" s="97">
        <f>+P85+Q85</f>
        <v>7.4530973451327451</v>
      </c>
      <c r="S85" s="94"/>
      <c r="T85" s="94"/>
      <c r="U85" s="114"/>
      <c r="V85" s="114"/>
      <c r="W85" s="94"/>
      <c r="X85" s="117"/>
      <c r="Y85" s="94"/>
      <c r="Z85" s="123"/>
      <c r="AA85" s="95"/>
      <c r="AB85" s="95"/>
      <c r="AC85" s="95"/>
      <c r="AD85" s="95"/>
      <c r="AE85" s="106"/>
      <c r="AF85" s="95"/>
      <c r="AG85" s="95"/>
      <c r="AH85" s="95"/>
      <c r="AI85" s="95"/>
      <c r="AJ85" s="95"/>
      <c r="AK85" s="95"/>
      <c r="AL85" s="95"/>
      <c r="AM85" s="95"/>
      <c r="AN85" s="95"/>
      <c r="AO85" s="95"/>
      <c r="AP85" s="95"/>
      <c r="AQ85" s="95"/>
      <c r="AR85" s="95"/>
      <c r="AS85" s="95"/>
      <c r="AT85" s="95"/>
      <c r="AU85" s="95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/>
      <c r="CL85" s="2"/>
      <c r="CM85" s="2"/>
      <c r="CN85" s="2"/>
      <c r="CO85" s="2"/>
      <c r="CP85" s="2"/>
      <c r="CQ85" s="65"/>
      <c r="CR85" s="65"/>
      <c r="CS85" s="65"/>
      <c r="CT85" s="65"/>
    </row>
    <row r="86" spans="1:98" ht="15.75" customHeight="1" x14ac:dyDescent="0.25">
      <c r="A86" s="117">
        <f>A85+1</f>
        <v>78</v>
      </c>
      <c r="B86" s="94">
        <v>2025</v>
      </c>
      <c r="C86" s="94" t="s">
        <v>32</v>
      </c>
      <c r="D86" s="2" t="s">
        <v>103</v>
      </c>
      <c r="E86" s="117">
        <v>0</v>
      </c>
      <c r="F86" s="94"/>
      <c r="G86" s="112"/>
      <c r="H86" s="112"/>
      <c r="I86" s="112"/>
      <c r="J86" s="112"/>
      <c r="K86" s="112"/>
      <c r="L86" s="112"/>
      <c r="M86" s="94">
        <v>5</v>
      </c>
      <c r="N86" s="95">
        <v>18</v>
      </c>
      <c r="O86" s="95">
        <v>18</v>
      </c>
      <c r="P86" s="97">
        <f>IF(O86=0,0,(O86*(124/113))+(69.3-72))</f>
        <v>17.052212389380529</v>
      </c>
      <c r="Q86" s="94">
        <v>-4</v>
      </c>
      <c r="R86" s="97">
        <f>+P86+Q86</f>
        <v>13.052212389380529</v>
      </c>
      <c r="S86" s="94"/>
      <c r="T86" s="110"/>
      <c r="U86" s="94"/>
      <c r="V86" s="97"/>
      <c r="W86" s="94"/>
      <c r="X86" s="117"/>
      <c r="Y86" s="94"/>
      <c r="Z86" s="123"/>
      <c r="AA86" s="95"/>
      <c r="AB86" s="95"/>
      <c r="AC86" s="95"/>
      <c r="AD86" s="95"/>
      <c r="AE86" s="106"/>
      <c r="AF86" s="95"/>
      <c r="AG86" s="95"/>
      <c r="AH86" s="95"/>
      <c r="AI86" s="95"/>
      <c r="AJ86" s="95"/>
      <c r="AK86" s="95"/>
      <c r="AL86" s="95"/>
      <c r="AM86" s="95"/>
      <c r="AN86" s="95"/>
      <c r="AO86" s="95"/>
      <c r="AP86" s="95"/>
      <c r="AQ86" s="95"/>
      <c r="AR86" s="95"/>
      <c r="AS86" s="95"/>
      <c r="AT86" s="95"/>
      <c r="AU86" s="95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/>
      <c r="CL86" s="2"/>
      <c r="CM86" s="2"/>
      <c r="CN86" s="2"/>
      <c r="CO86" s="2"/>
      <c r="CP86" s="2"/>
      <c r="CQ86" s="65"/>
      <c r="CR86" s="65"/>
      <c r="CS86" s="65"/>
      <c r="CT86" s="65"/>
    </row>
    <row r="87" spans="1:98" ht="16.5" customHeight="1" x14ac:dyDescent="0.25">
      <c r="A87" s="117">
        <f>A86+1</f>
        <v>79</v>
      </c>
      <c r="B87" s="94">
        <v>2025</v>
      </c>
      <c r="C87" s="94" t="s">
        <v>32</v>
      </c>
      <c r="D87" s="2" t="s">
        <v>104</v>
      </c>
      <c r="E87" s="117">
        <v>5</v>
      </c>
      <c r="F87" s="110"/>
      <c r="G87" s="112"/>
      <c r="H87" s="112"/>
      <c r="I87" s="112"/>
      <c r="J87" s="112"/>
      <c r="K87" s="112">
        <v>5</v>
      </c>
      <c r="L87" s="112">
        <v>5</v>
      </c>
      <c r="M87" s="94">
        <v>20</v>
      </c>
      <c r="N87" s="95">
        <v>16.399999999999999</v>
      </c>
      <c r="O87" s="95">
        <v>16.399999999999999</v>
      </c>
      <c r="P87" s="97">
        <f>IF(O87=0,0,(O87*(124/113))+(69.3-72))</f>
        <v>15.296460176991143</v>
      </c>
      <c r="Q87" s="94"/>
      <c r="R87" s="97">
        <f>+P87+Q87</f>
        <v>15.296460176991143</v>
      </c>
      <c r="S87" s="94"/>
      <c r="T87" s="110"/>
      <c r="U87" s="94"/>
      <c r="V87" s="114"/>
      <c r="W87" s="94"/>
      <c r="X87" s="117"/>
      <c r="Y87" s="94"/>
      <c r="Z87" s="123"/>
      <c r="AA87" s="95"/>
      <c r="AB87" s="95"/>
      <c r="AC87" s="95"/>
      <c r="AD87" s="95"/>
      <c r="AE87" s="106"/>
      <c r="AF87" s="95"/>
      <c r="AG87" s="95"/>
      <c r="AH87" s="95"/>
      <c r="AI87" s="95"/>
      <c r="AJ87" s="95"/>
      <c r="AK87" s="95"/>
      <c r="AL87" s="95"/>
      <c r="AM87" s="95"/>
      <c r="AN87" s="95"/>
      <c r="AO87" s="95"/>
      <c r="AP87" s="95"/>
      <c r="AQ87" s="95"/>
      <c r="AR87" s="95"/>
      <c r="AS87" s="95"/>
      <c r="AT87" s="95"/>
      <c r="AU87" s="95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/>
      <c r="CL87" s="2"/>
      <c r="CM87" s="2"/>
      <c r="CN87" s="2"/>
      <c r="CO87" s="2"/>
      <c r="CP87" s="2"/>
      <c r="CQ87" s="65"/>
      <c r="CR87" s="65"/>
      <c r="CS87" s="65"/>
      <c r="CT87" s="65"/>
    </row>
    <row r="88" spans="1:98" ht="15.75" customHeight="1" x14ac:dyDescent="0.25">
      <c r="A88" s="117">
        <f>A87+1</f>
        <v>80</v>
      </c>
      <c r="B88" s="94">
        <v>2025</v>
      </c>
      <c r="C88" s="110" t="s">
        <v>37</v>
      </c>
      <c r="D88" s="65" t="s">
        <v>105</v>
      </c>
      <c r="E88" s="117">
        <v>0</v>
      </c>
      <c r="F88" s="94"/>
      <c r="G88" s="112"/>
      <c r="H88" s="112"/>
      <c r="I88" s="112"/>
      <c r="J88" s="128"/>
      <c r="K88" s="112"/>
      <c r="L88" s="112">
        <v>10</v>
      </c>
      <c r="M88" s="110">
        <v>20</v>
      </c>
      <c r="N88" s="95">
        <v>25.9</v>
      </c>
      <c r="O88" s="95">
        <v>25.9</v>
      </c>
      <c r="P88" s="97">
        <f>IF(O88=0,0,(O88*(119/113))+(66.5-72))</f>
        <v>21.775221238938055</v>
      </c>
      <c r="Q88" s="96"/>
      <c r="R88" s="97">
        <f>+P88+Q88</f>
        <v>21.775221238938055</v>
      </c>
      <c r="S88" s="94"/>
      <c r="T88" s="110"/>
      <c r="U88" s="94"/>
      <c r="V88" s="97"/>
      <c r="W88" s="94"/>
      <c r="X88" s="94"/>
      <c r="Y88" s="94"/>
      <c r="Z88" s="123"/>
      <c r="AA88" s="95"/>
      <c r="AB88" s="95"/>
      <c r="AC88" s="95"/>
      <c r="AD88" s="95"/>
      <c r="AE88" s="106"/>
      <c r="AF88" s="95"/>
      <c r="AG88" s="95"/>
      <c r="AH88" s="95"/>
      <c r="AI88" s="95"/>
      <c r="AJ88" s="95"/>
      <c r="AK88" s="95"/>
      <c r="AL88" s="95"/>
      <c r="AM88" s="95"/>
      <c r="AN88" s="95"/>
      <c r="AO88" s="95"/>
      <c r="AP88" s="95"/>
      <c r="AQ88" s="95"/>
      <c r="AR88" s="95"/>
      <c r="AS88" s="95"/>
      <c r="AT88" s="95"/>
      <c r="AU88" s="95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/>
      <c r="CL88" s="2"/>
      <c r="CM88" s="2"/>
      <c r="CN88" s="2"/>
      <c r="CO88" s="2"/>
      <c r="CP88" s="2"/>
      <c r="CQ88" s="65"/>
      <c r="CR88" s="65"/>
      <c r="CS88" s="65"/>
      <c r="CT88" s="65"/>
    </row>
    <row r="89" spans="1:98" ht="15.75" customHeight="1" x14ac:dyDescent="0.25">
      <c r="A89" s="117">
        <f>A88+1</f>
        <v>81</v>
      </c>
      <c r="B89" s="94">
        <v>2025</v>
      </c>
      <c r="C89" s="94" t="s">
        <v>32</v>
      </c>
      <c r="D89" s="2" t="s">
        <v>106</v>
      </c>
      <c r="E89" s="117">
        <v>3</v>
      </c>
      <c r="F89" s="94"/>
      <c r="G89" s="112"/>
      <c r="H89" s="112"/>
      <c r="I89" s="112"/>
      <c r="J89" s="112"/>
      <c r="K89" s="112"/>
      <c r="L89" s="112">
        <v>10</v>
      </c>
      <c r="M89" s="94">
        <v>20</v>
      </c>
      <c r="N89" s="95">
        <v>14.4</v>
      </c>
      <c r="O89" s="95">
        <v>14.4</v>
      </c>
      <c r="P89" s="97">
        <f>IF(O89=0,0,(O89*(124/113))+(69.3-72))</f>
        <v>13.101769911504421</v>
      </c>
      <c r="Q89" s="94"/>
      <c r="R89" s="97">
        <f>+P89+Q89</f>
        <v>13.101769911504421</v>
      </c>
      <c r="S89" s="94"/>
      <c r="T89" s="94"/>
      <c r="U89" s="114"/>
      <c r="V89" s="124"/>
      <c r="W89" s="94"/>
      <c r="X89" s="117"/>
      <c r="Y89" s="94"/>
      <c r="Z89" s="123"/>
      <c r="AA89" s="95"/>
      <c r="AB89" s="95"/>
      <c r="AC89" s="95"/>
      <c r="AD89" s="95"/>
      <c r="AE89" s="106"/>
      <c r="AF89" s="95"/>
      <c r="AG89" s="95"/>
      <c r="AH89" s="95"/>
      <c r="AI89" s="95"/>
      <c r="AJ89" s="95"/>
      <c r="AK89" s="95"/>
      <c r="AL89" s="95"/>
      <c r="AM89" s="95"/>
      <c r="AN89" s="95"/>
      <c r="AO89" s="95"/>
      <c r="AP89" s="95"/>
      <c r="AQ89" s="95"/>
      <c r="AR89" s="95"/>
      <c r="AS89" s="95"/>
      <c r="AT89" s="95"/>
      <c r="AU89" s="95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/>
      <c r="CL89" s="2"/>
      <c r="CM89" s="2"/>
      <c r="CN89" s="2"/>
      <c r="CO89" s="2"/>
      <c r="CP89" s="2"/>
      <c r="CQ89" s="65"/>
      <c r="CR89" s="65"/>
      <c r="CS89" s="65"/>
      <c r="CT89" s="65"/>
    </row>
    <row r="90" spans="1:98" ht="15.75" customHeight="1" x14ac:dyDescent="0.25">
      <c r="A90" s="117">
        <f>A89+1</f>
        <v>82</v>
      </c>
      <c r="B90" s="94">
        <v>2025</v>
      </c>
      <c r="C90" s="110" t="s">
        <v>32</v>
      </c>
      <c r="D90" s="65" t="s">
        <v>107</v>
      </c>
      <c r="E90" s="117">
        <v>0</v>
      </c>
      <c r="F90" s="94"/>
      <c r="G90" s="112"/>
      <c r="H90" s="112"/>
      <c r="I90" s="112"/>
      <c r="J90" s="128"/>
      <c r="K90" s="112">
        <v>5</v>
      </c>
      <c r="L90" s="112">
        <v>5</v>
      </c>
      <c r="M90" s="110">
        <v>11</v>
      </c>
      <c r="N90" s="95">
        <v>24.4</v>
      </c>
      <c r="O90" s="95">
        <v>24.4</v>
      </c>
      <c r="P90" s="97">
        <f>IF(O90=0,0,(O90*(124/113))+(69.3-72))</f>
        <v>24.075221238938045</v>
      </c>
      <c r="Q90" s="110"/>
      <c r="R90" s="97">
        <f>+P90+Q90</f>
        <v>24.075221238938045</v>
      </c>
      <c r="S90" s="110"/>
      <c r="T90" s="94"/>
      <c r="U90" s="94"/>
      <c r="V90" s="124"/>
      <c r="W90" s="94"/>
      <c r="X90" s="117"/>
      <c r="Y90" s="94"/>
      <c r="Z90" s="123"/>
      <c r="AA90" s="95"/>
      <c r="AB90" s="95"/>
      <c r="AC90" s="95"/>
      <c r="AD90" s="95"/>
      <c r="AE90" s="106"/>
      <c r="AF90" s="95"/>
      <c r="AG90" s="95"/>
      <c r="AH90" s="95"/>
      <c r="AI90" s="95"/>
      <c r="AJ90" s="95"/>
      <c r="AK90" s="95"/>
      <c r="AL90" s="95"/>
      <c r="AM90" s="95"/>
      <c r="AN90" s="95"/>
      <c r="AO90" s="95"/>
      <c r="AP90" s="95"/>
      <c r="AQ90" s="95"/>
      <c r="AR90" s="95"/>
      <c r="AS90" s="95"/>
      <c r="AT90" s="95"/>
      <c r="AU90" s="95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/>
      <c r="CL90" s="2"/>
      <c r="CM90" s="2"/>
      <c r="CN90" s="2"/>
      <c r="CO90" s="2"/>
      <c r="CP90" s="2"/>
      <c r="CQ90" s="65"/>
      <c r="CR90" s="65"/>
      <c r="CS90" s="65"/>
      <c r="CT90" s="65"/>
    </row>
    <row r="91" spans="1:98" ht="15.75" customHeight="1" x14ac:dyDescent="0.25">
      <c r="A91" s="117">
        <f>A90+1</f>
        <v>83</v>
      </c>
      <c r="B91" s="94">
        <v>2025</v>
      </c>
      <c r="C91" s="94" t="s">
        <v>32</v>
      </c>
      <c r="D91" s="65" t="s">
        <v>108</v>
      </c>
      <c r="E91" s="117">
        <v>0</v>
      </c>
      <c r="F91" s="94"/>
      <c r="G91" s="112"/>
      <c r="H91" s="112"/>
      <c r="I91" s="112"/>
      <c r="J91" s="128"/>
      <c r="K91" s="112"/>
      <c r="L91" s="112"/>
      <c r="M91" s="94">
        <v>5</v>
      </c>
      <c r="N91" s="95">
        <v>31.7</v>
      </c>
      <c r="O91" s="95">
        <v>31.7</v>
      </c>
      <c r="P91" s="97">
        <f>IF(O91=0,0,(O91*(124/113))+(69.3-72))</f>
        <v>32.085840707964593</v>
      </c>
      <c r="Q91" s="110">
        <v>-4</v>
      </c>
      <c r="R91" s="97">
        <f>+P91+Q91</f>
        <v>28.085840707964593</v>
      </c>
      <c r="S91" s="94"/>
      <c r="T91" s="94"/>
      <c r="U91" s="94"/>
      <c r="V91" s="129"/>
      <c r="W91" s="94"/>
      <c r="X91" s="117"/>
      <c r="Y91" s="94"/>
      <c r="Z91" s="123"/>
      <c r="AA91" s="95"/>
      <c r="AB91" s="95"/>
      <c r="AC91" s="95"/>
      <c r="AD91" s="95"/>
      <c r="AE91" s="106"/>
      <c r="AF91" s="95"/>
      <c r="AG91" s="95"/>
      <c r="AH91" s="95"/>
      <c r="AI91" s="95"/>
      <c r="AJ91" s="95"/>
      <c r="AK91" s="95"/>
      <c r="AL91" s="95"/>
      <c r="AM91" s="95"/>
      <c r="AN91" s="95"/>
      <c r="AO91" s="95"/>
      <c r="AP91" s="95"/>
      <c r="AQ91" s="95"/>
      <c r="AR91" s="95"/>
      <c r="AS91" s="95"/>
      <c r="AT91" s="95"/>
      <c r="AU91" s="95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/>
      <c r="CL91" s="2"/>
      <c r="CM91" s="2"/>
      <c r="CN91" s="2"/>
      <c r="CO91" s="2"/>
      <c r="CP91" s="2"/>
      <c r="CQ91" s="65"/>
      <c r="CR91" s="65"/>
      <c r="CS91" s="65"/>
      <c r="CT91" s="65"/>
    </row>
    <row r="92" spans="1:98" ht="15.75" customHeight="1" x14ac:dyDescent="0.25">
      <c r="A92" s="117">
        <f>A91+1</f>
        <v>84</v>
      </c>
      <c r="B92" s="94">
        <v>2025</v>
      </c>
      <c r="C92" s="110" t="s">
        <v>32</v>
      </c>
      <c r="D92" s="2" t="s">
        <v>109</v>
      </c>
      <c r="E92" s="117">
        <v>2</v>
      </c>
      <c r="F92" s="110"/>
      <c r="G92" s="128"/>
      <c r="H92" s="128"/>
      <c r="I92" s="112"/>
      <c r="J92" s="112"/>
      <c r="K92" s="112">
        <v>5</v>
      </c>
      <c r="L92" s="112">
        <v>5</v>
      </c>
      <c r="M92" s="94">
        <v>18</v>
      </c>
      <c r="N92" s="95">
        <v>2.7</v>
      </c>
      <c r="O92" s="95">
        <v>2.7</v>
      </c>
      <c r="P92" s="97">
        <f>IF(O92=0,0,(O92*(124/113))+(69.3-72))</f>
        <v>0.26283185840707679</v>
      </c>
      <c r="Q92" s="94"/>
      <c r="R92" s="97">
        <f>+P92+Q92</f>
        <v>0.26283185840707679</v>
      </c>
      <c r="S92" s="110"/>
      <c r="T92" s="94"/>
      <c r="U92" s="89"/>
      <c r="V92" s="114"/>
      <c r="W92" s="94"/>
      <c r="X92" s="117"/>
      <c r="Y92" s="94"/>
      <c r="Z92" s="123"/>
      <c r="AA92" s="95"/>
      <c r="AB92" s="95"/>
      <c r="AC92" s="95"/>
      <c r="AD92" s="95"/>
      <c r="AE92" s="106"/>
      <c r="AF92" s="95"/>
      <c r="AG92" s="95"/>
      <c r="AH92" s="95"/>
      <c r="AI92" s="95"/>
      <c r="AJ92" s="95"/>
      <c r="AK92" s="95"/>
      <c r="AL92" s="95"/>
      <c r="AM92" s="95"/>
      <c r="AN92" s="95"/>
      <c r="AO92" s="95"/>
      <c r="AP92" s="95"/>
      <c r="AQ92" s="95"/>
      <c r="AR92" s="95"/>
      <c r="AS92" s="95"/>
      <c r="AT92" s="95"/>
      <c r="AU92" s="95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/>
      <c r="CL92" s="2"/>
      <c r="CM92" s="2"/>
      <c r="CN92" s="2"/>
      <c r="CO92" s="2"/>
      <c r="CP92" s="2"/>
      <c r="CQ92" s="65"/>
      <c r="CR92" s="65"/>
      <c r="CS92" s="65"/>
      <c r="CT92" s="65"/>
    </row>
    <row r="93" spans="1:98" ht="15.75" customHeight="1" x14ac:dyDescent="0.25">
      <c r="A93" s="117">
        <f>A92+1</f>
        <v>85</v>
      </c>
      <c r="B93" s="94">
        <v>2025</v>
      </c>
      <c r="C93" s="94" t="s">
        <v>37</v>
      </c>
      <c r="D93" s="2" t="s">
        <v>110</v>
      </c>
      <c r="E93" s="117">
        <v>4</v>
      </c>
      <c r="F93" s="110"/>
      <c r="G93" s="170"/>
      <c r="H93" s="128"/>
      <c r="I93" s="112"/>
      <c r="J93" s="112"/>
      <c r="K93" s="112">
        <v>5</v>
      </c>
      <c r="L93" s="112">
        <v>5</v>
      </c>
      <c r="M93" s="94">
        <v>20</v>
      </c>
      <c r="N93" s="95">
        <v>23.6</v>
      </c>
      <c r="O93" s="95">
        <v>22.9</v>
      </c>
      <c r="P93" s="97">
        <f>IF(O93=0,0,(O93*(119/113))+(66.5-72))</f>
        <v>18.615929203539824</v>
      </c>
      <c r="Q93" s="94"/>
      <c r="R93" s="97">
        <f>+P93+Q93</f>
        <v>18.615929203539824</v>
      </c>
      <c r="S93" s="94"/>
      <c r="T93" s="94"/>
      <c r="U93" s="94"/>
      <c r="V93" s="114"/>
      <c r="W93" s="94"/>
      <c r="X93" s="94"/>
      <c r="Y93" s="94"/>
      <c r="Z93" s="123"/>
      <c r="AA93" s="95"/>
      <c r="AB93" s="95"/>
      <c r="AC93" s="95"/>
      <c r="AD93" s="95"/>
      <c r="AE93" s="106"/>
      <c r="AF93" s="95"/>
      <c r="AG93" s="95"/>
      <c r="AH93" s="95"/>
      <c r="AI93" s="95"/>
      <c r="AJ93" s="95"/>
      <c r="AK93" s="95"/>
      <c r="AL93" s="95"/>
      <c r="AM93" s="95"/>
      <c r="AN93" s="95"/>
      <c r="AO93" s="95"/>
      <c r="AP93" s="95"/>
      <c r="AQ93" s="95"/>
      <c r="AR93" s="95"/>
      <c r="AS93" s="95"/>
      <c r="AT93" s="95"/>
      <c r="AU93" s="95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/>
      <c r="CL93" s="2"/>
      <c r="CM93" s="2"/>
      <c r="CN93" s="2"/>
      <c r="CO93" s="2"/>
      <c r="CP93" s="2"/>
      <c r="CQ93" s="65"/>
      <c r="CR93" s="65"/>
      <c r="CS93" s="65"/>
      <c r="CT93" s="65"/>
    </row>
    <row r="94" spans="1:98" ht="15.75" customHeight="1" x14ac:dyDescent="0.25">
      <c r="A94" s="117">
        <f>A93+1</f>
        <v>86</v>
      </c>
      <c r="B94" s="94">
        <v>2025</v>
      </c>
      <c r="C94" s="110" t="s">
        <v>32</v>
      </c>
      <c r="D94" s="65" t="s">
        <v>111</v>
      </c>
      <c r="E94" s="117">
        <v>0</v>
      </c>
      <c r="F94" s="94"/>
      <c r="G94" s="112"/>
      <c r="H94" s="112"/>
      <c r="I94" s="122"/>
      <c r="J94" s="96"/>
      <c r="K94" s="112"/>
      <c r="L94" s="112">
        <v>10</v>
      </c>
      <c r="M94" s="94">
        <v>5</v>
      </c>
      <c r="N94" s="95">
        <v>18.2</v>
      </c>
      <c r="O94" s="95">
        <v>18.2</v>
      </c>
      <c r="P94" s="97">
        <f>IF(O94=0,0,(O94*(124/113))+(69.3-72))</f>
        <v>17.271681415929198</v>
      </c>
      <c r="Q94" s="94">
        <v>-4</v>
      </c>
      <c r="R94" s="97">
        <f>+P94+Q94</f>
        <v>13.271681415929198</v>
      </c>
      <c r="T94" s="94"/>
      <c r="U94" s="88"/>
      <c r="V94" s="129"/>
      <c r="W94" s="94"/>
      <c r="X94" s="94"/>
      <c r="Y94" s="94"/>
      <c r="Z94" s="123"/>
      <c r="AA94" s="95"/>
      <c r="AB94" s="95"/>
      <c r="AC94" s="95"/>
      <c r="AD94" s="95"/>
      <c r="AE94" s="106"/>
      <c r="AF94" s="95"/>
      <c r="AG94" s="95"/>
      <c r="AH94" s="95"/>
      <c r="AI94" s="95"/>
      <c r="AJ94" s="95"/>
      <c r="AK94" s="95"/>
      <c r="AL94" s="95"/>
      <c r="AM94" s="95"/>
      <c r="AN94" s="95"/>
      <c r="AO94" s="95"/>
      <c r="AP94" s="95"/>
      <c r="AQ94" s="95"/>
      <c r="AR94" s="95"/>
      <c r="AS94" s="95"/>
      <c r="AT94" s="95"/>
      <c r="AU94" s="95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/>
      <c r="CL94" s="2"/>
      <c r="CM94" s="2"/>
      <c r="CN94" s="2"/>
      <c r="CO94" s="2"/>
      <c r="CP94" s="2"/>
      <c r="CQ94" s="65"/>
      <c r="CR94" s="65"/>
      <c r="CS94" s="65"/>
      <c r="CT94" s="65"/>
    </row>
    <row r="95" spans="1:98" ht="15.75" customHeight="1" x14ac:dyDescent="0.25">
      <c r="A95" s="117">
        <f>A94+1</f>
        <v>87</v>
      </c>
      <c r="B95" s="94"/>
      <c r="C95" s="110" t="s">
        <v>37</v>
      </c>
      <c r="D95" s="75" t="s">
        <v>112</v>
      </c>
      <c r="E95" s="117">
        <v>0</v>
      </c>
      <c r="F95" s="94"/>
      <c r="G95" s="112"/>
      <c r="H95" s="112"/>
      <c r="I95" s="140"/>
      <c r="J95" s="96"/>
      <c r="K95" s="112">
        <v>5</v>
      </c>
      <c r="L95" s="112"/>
      <c r="M95" s="94">
        <v>2</v>
      </c>
      <c r="N95" s="95">
        <v>0</v>
      </c>
      <c r="O95" s="95">
        <v>0</v>
      </c>
      <c r="P95" s="97">
        <f>IF(O95=0,0,(O95*(119/113))+(66.5-72))</f>
        <v>0</v>
      </c>
      <c r="Q95" s="94"/>
      <c r="R95" s="97">
        <f>+P95+Q95</f>
        <v>0</v>
      </c>
      <c r="S95" s="94"/>
      <c r="T95" s="94"/>
      <c r="U95" s="94"/>
      <c r="V95" s="130"/>
      <c r="W95" s="94"/>
      <c r="X95" s="94"/>
      <c r="Y95" s="94"/>
      <c r="Z95" s="123"/>
      <c r="AA95" s="95"/>
      <c r="AB95" s="95"/>
      <c r="AC95" s="95"/>
      <c r="AD95" s="95"/>
      <c r="AE95" s="106"/>
      <c r="AF95" s="95"/>
      <c r="AG95" s="95"/>
      <c r="AH95" s="95"/>
      <c r="AI95" s="95"/>
      <c r="AJ95" s="95"/>
      <c r="AK95" s="95"/>
      <c r="AL95" s="95"/>
      <c r="AM95" s="95"/>
      <c r="AN95" s="95"/>
      <c r="AO95" s="95"/>
      <c r="AP95" s="95"/>
      <c r="AQ95" s="95"/>
      <c r="AR95" s="95"/>
      <c r="AS95" s="95"/>
      <c r="AT95" s="95"/>
      <c r="AU95" s="95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/>
      <c r="CL95" s="2"/>
      <c r="CM95" s="2"/>
      <c r="CN95" s="2"/>
      <c r="CO95" s="2"/>
      <c r="CP95" s="2"/>
      <c r="CQ95" s="65"/>
      <c r="CR95" s="65"/>
      <c r="CS95" s="65"/>
      <c r="CT95" s="65"/>
    </row>
    <row r="96" spans="1:98" ht="15.75" customHeight="1" x14ac:dyDescent="0.25">
      <c r="A96" s="117">
        <f>A95+1</f>
        <v>88</v>
      </c>
      <c r="B96" s="94">
        <v>2025</v>
      </c>
      <c r="C96" s="94" t="s">
        <v>37</v>
      </c>
      <c r="D96" s="2" t="s">
        <v>113</v>
      </c>
      <c r="E96" s="117">
        <v>0</v>
      </c>
      <c r="F96" s="96"/>
      <c r="G96" s="96"/>
      <c r="H96" s="96"/>
      <c r="I96" s="103"/>
      <c r="J96" s="103"/>
      <c r="K96" s="112">
        <v>5</v>
      </c>
      <c r="L96" s="112">
        <v>5</v>
      </c>
      <c r="M96" s="94">
        <v>5</v>
      </c>
      <c r="N96" s="95">
        <v>28.7</v>
      </c>
      <c r="O96" s="95">
        <v>28.7</v>
      </c>
      <c r="P96" s="97">
        <f>IF(O96=0,0,(O96*(119/113))+(66.5-72))</f>
        <v>24.723893805309736</v>
      </c>
      <c r="Q96" s="110">
        <v>-4</v>
      </c>
      <c r="R96" s="97">
        <f>+P96+Q96</f>
        <v>20.723893805309736</v>
      </c>
      <c r="S96" s="133"/>
      <c r="T96" s="94"/>
      <c r="U96" s="94"/>
      <c r="V96" s="97"/>
      <c r="W96" s="94"/>
      <c r="X96" s="117"/>
      <c r="Y96" s="96"/>
      <c r="Z96" s="101"/>
      <c r="AA96" s="96"/>
      <c r="AB96" s="96"/>
      <c r="AC96" s="95"/>
      <c r="AD96" s="95"/>
      <c r="AE96" s="106"/>
      <c r="AF96" s="95"/>
      <c r="AG96" s="95"/>
      <c r="AH96" s="95"/>
      <c r="AI96" s="95"/>
      <c r="AJ96" s="95"/>
      <c r="AK96" s="95"/>
      <c r="AL96" s="95"/>
      <c r="AM96" s="95"/>
      <c r="AN96" s="95"/>
      <c r="AO96" s="95"/>
      <c r="AP96" s="95"/>
      <c r="AQ96" s="95"/>
      <c r="AR96" s="95"/>
      <c r="AS96" s="95"/>
      <c r="AT96" s="95"/>
      <c r="AU96" s="95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/>
      <c r="CL96" s="2"/>
      <c r="CM96" s="2"/>
      <c r="CN96" s="2"/>
      <c r="CO96" s="2"/>
      <c r="CP96" s="2"/>
      <c r="CQ96" s="65"/>
      <c r="CR96" s="65"/>
      <c r="CS96" s="65"/>
      <c r="CT96" s="65"/>
    </row>
    <row r="97" spans="1:99" ht="15.75" customHeight="1" x14ac:dyDescent="0.25">
      <c r="A97" s="117">
        <f>A96+1</f>
        <v>89</v>
      </c>
      <c r="B97" s="94">
        <v>2025</v>
      </c>
      <c r="C97" s="94" t="s">
        <v>37</v>
      </c>
      <c r="D97" s="2" t="s">
        <v>114</v>
      </c>
      <c r="E97" s="117">
        <v>1</v>
      </c>
      <c r="F97" s="96"/>
      <c r="G97" s="112"/>
      <c r="H97" s="96"/>
      <c r="I97" s="112"/>
      <c r="J97" s="112"/>
      <c r="K97" s="112"/>
      <c r="L97" s="112">
        <v>10</v>
      </c>
      <c r="M97" s="94">
        <v>10</v>
      </c>
      <c r="N97" s="95">
        <v>28.1</v>
      </c>
      <c r="O97" s="95">
        <v>26.9</v>
      </c>
      <c r="P97" s="97">
        <f>IF(O97=0,0,(O97*(119/113))+(66.5-72))</f>
        <v>22.828318584070797</v>
      </c>
      <c r="Q97" s="110"/>
      <c r="R97" s="97">
        <f>+P97+Q97</f>
        <v>22.828318584070797</v>
      </c>
      <c r="S97" s="94"/>
      <c r="T97" s="94"/>
      <c r="U97" s="94"/>
      <c r="V97" s="97"/>
      <c r="W97" s="96"/>
      <c r="X97" s="117"/>
      <c r="Y97" s="94"/>
      <c r="Z97" s="123"/>
      <c r="AA97" s="95"/>
      <c r="AB97" s="95"/>
      <c r="AC97" s="95"/>
      <c r="AD97" s="95"/>
      <c r="AE97" s="106"/>
      <c r="AF97" s="95"/>
      <c r="AG97" s="95"/>
      <c r="AH97" s="95"/>
      <c r="AI97" s="95"/>
      <c r="AJ97" s="95"/>
      <c r="AK97" s="95"/>
      <c r="AL97" s="95"/>
      <c r="AM97" s="95"/>
      <c r="AN97" s="95"/>
      <c r="AO97" s="95"/>
      <c r="AP97" s="95"/>
      <c r="AQ97" s="95"/>
      <c r="AR97" s="95"/>
      <c r="AS97" s="95"/>
      <c r="AT97" s="95"/>
      <c r="AU97" s="95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/>
      <c r="CL97" s="2"/>
      <c r="CM97" s="2"/>
      <c r="CN97" s="2"/>
      <c r="CO97" s="2"/>
      <c r="CP97" s="2"/>
      <c r="CQ97" s="65"/>
      <c r="CR97" s="65"/>
      <c r="CS97" s="65"/>
      <c r="CT97" s="65"/>
    </row>
    <row r="98" spans="1:99" ht="15.75" customHeight="1" x14ac:dyDescent="0.25">
      <c r="A98" s="117">
        <f>A97+1</f>
        <v>90</v>
      </c>
      <c r="B98" s="94">
        <v>2025</v>
      </c>
      <c r="C98" s="94" t="s">
        <v>32</v>
      </c>
      <c r="D98" s="2" t="s">
        <v>115</v>
      </c>
      <c r="E98" s="117">
        <v>0</v>
      </c>
      <c r="F98" s="96"/>
      <c r="G98" s="128"/>
      <c r="H98" s="96"/>
      <c r="I98" s="112"/>
      <c r="J98" s="112"/>
      <c r="K98" s="112"/>
      <c r="L98" s="112">
        <v>10</v>
      </c>
      <c r="M98" s="94">
        <v>6</v>
      </c>
      <c r="N98" s="95">
        <v>14.5</v>
      </c>
      <c r="O98" s="95">
        <v>14.5</v>
      </c>
      <c r="P98" s="97">
        <f>IF(O98=0,0,(O98*(124/113))+(69.3-72))</f>
        <v>13.211504424778758</v>
      </c>
      <c r="Q98" s="94"/>
      <c r="R98" s="97">
        <f>+P98+Q98</f>
        <v>13.211504424778758</v>
      </c>
      <c r="S98" s="110"/>
      <c r="T98" s="94"/>
      <c r="U98" s="96"/>
      <c r="V98" s="129"/>
      <c r="W98" s="94"/>
      <c r="X98" s="95"/>
      <c r="Y98" s="94"/>
      <c r="Z98" s="123"/>
      <c r="AA98" s="95"/>
      <c r="AB98" s="95"/>
      <c r="AC98" s="95"/>
      <c r="AD98" s="95"/>
      <c r="AE98" s="106"/>
      <c r="AF98" s="95"/>
      <c r="AG98" s="95"/>
      <c r="AH98" s="95"/>
      <c r="AI98" s="95"/>
      <c r="AJ98" s="95"/>
      <c r="AK98" s="95"/>
      <c r="AL98" s="95"/>
      <c r="AM98" s="95"/>
      <c r="AN98" s="95"/>
      <c r="AO98" s="95"/>
      <c r="AP98" s="95"/>
      <c r="AQ98" s="95"/>
      <c r="AR98" s="95"/>
      <c r="AS98" s="95"/>
      <c r="AT98" s="95"/>
      <c r="AU98" s="95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/>
      <c r="CL98" s="2"/>
      <c r="CM98" s="2"/>
      <c r="CN98" s="2"/>
      <c r="CO98" s="2"/>
      <c r="CP98" s="2"/>
      <c r="CQ98" s="65"/>
      <c r="CR98" s="65"/>
      <c r="CS98" s="65"/>
      <c r="CT98" s="65"/>
    </row>
    <row r="99" spans="1:99" ht="15.75" customHeight="1" x14ac:dyDescent="0.25">
      <c r="A99" s="117">
        <f>A98+1</f>
        <v>91</v>
      </c>
      <c r="B99" s="94">
        <v>2025</v>
      </c>
      <c r="C99" s="94" t="s">
        <v>37</v>
      </c>
      <c r="D99" s="2" t="s">
        <v>116</v>
      </c>
      <c r="E99" s="117">
        <v>0</v>
      </c>
      <c r="F99" s="96"/>
      <c r="G99" s="112"/>
      <c r="H99" s="96"/>
      <c r="I99" s="112"/>
      <c r="J99" s="112"/>
      <c r="K99" s="112"/>
      <c r="L99" s="112"/>
      <c r="M99" s="94">
        <v>5</v>
      </c>
      <c r="N99" s="95">
        <v>33.1</v>
      </c>
      <c r="O99" s="95">
        <v>33.1</v>
      </c>
      <c r="P99" s="97">
        <f>IF(O99=0,0,(O99*(119/113))+(66.5-72))</f>
        <v>29.357522123893808</v>
      </c>
      <c r="Q99" s="94">
        <v>-4</v>
      </c>
      <c r="R99" s="97">
        <f>+P99+Q99</f>
        <v>25.357522123893808</v>
      </c>
      <c r="S99" s="94"/>
      <c r="T99" s="94"/>
      <c r="U99" s="94"/>
      <c r="V99" s="97"/>
      <c r="W99" s="94"/>
      <c r="X99" s="117"/>
      <c r="Y99" s="94"/>
      <c r="Z99" s="123"/>
      <c r="AA99" s="95"/>
      <c r="AB99" s="95"/>
      <c r="AC99" s="95"/>
      <c r="AD99" s="95"/>
      <c r="AE99" s="106"/>
      <c r="AF99" s="95"/>
      <c r="AG99" s="95"/>
      <c r="AH99" s="95"/>
      <c r="AI99" s="95"/>
      <c r="AJ99" s="95"/>
      <c r="AK99" s="95"/>
      <c r="AL99" s="95"/>
      <c r="AM99" s="95"/>
      <c r="AN99" s="95"/>
      <c r="AO99" s="95"/>
      <c r="AP99" s="95"/>
      <c r="AQ99" s="95"/>
      <c r="AR99" s="95"/>
      <c r="AS99" s="95"/>
      <c r="AT99" s="95"/>
      <c r="AU99" s="95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/>
      <c r="CL99" s="2"/>
      <c r="CM99" s="2"/>
      <c r="CN99" s="2"/>
      <c r="CO99" s="2"/>
      <c r="CP99" s="2"/>
      <c r="CQ99" s="65"/>
      <c r="CR99" s="65"/>
      <c r="CS99" s="65"/>
      <c r="CT99" s="65"/>
    </row>
    <row r="100" spans="1:99" ht="15.75" customHeight="1" x14ac:dyDescent="0.25">
      <c r="A100" s="117">
        <f>A99+1</f>
        <v>92</v>
      </c>
      <c r="B100" s="94">
        <v>2025</v>
      </c>
      <c r="C100" s="94" t="s">
        <v>37</v>
      </c>
      <c r="D100" s="2" t="s">
        <v>117</v>
      </c>
      <c r="E100" s="117">
        <v>2</v>
      </c>
      <c r="F100" s="94"/>
      <c r="G100" s="112"/>
      <c r="H100" s="112"/>
      <c r="I100" s="112"/>
      <c r="J100" s="112"/>
      <c r="K100" s="112">
        <v>5</v>
      </c>
      <c r="L100" s="112">
        <v>5</v>
      </c>
      <c r="M100" s="94">
        <v>20</v>
      </c>
      <c r="N100" s="95">
        <v>14.9</v>
      </c>
      <c r="O100" s="95">
        <v>14.9</v>
      </c>
      <c r="P100" s="97">
        <f>IF(O100=0,0,(O100*(119/113))+(66.5-72))</f>
        <v>10.191150442477877</v>
      </c>
      <c r="Q100" s="94"/>
      <c r="R100" s="97">
        <f>+P100+Q100</f>
        <v>10.191150442477877</v>
      </c>
      <c r="S100" s="94"/>
      <c r="T100" s="94"/>
      <c r="U100" s="94"/>
      <c r="V100" s="141"/>
      <c r="W100" s="94"/>
      <c r="X100" s="117"/>
      <c r="Y100" s="94"/>
      <c r="Z100" s="123"/>
      <c r="AA100" s="95"/>
      <c r="AB100" s="95"/>
      <c r="AC100" s="95"/>
      <c r="AD100" s="95"/>
      <c r="AE100" s="106"/>
      <c r="AF100" s="95"/>
      <c r="AG100" s="95"/>
      <c r="AH100" s="95"/>
      <c r="AI100" s="95"/>
      <c r="AJ100" s="95"/>
      <c r="AK100" s="95"/>
      <c r="AL100" s="95"/>
      <c r="AM100" s="95"/>
      <c r="AN100" s="95"/>
      <c r="AO100" s="95"/>
      <c r="AP100" s="95"/>
      <c r="AQ100" s="95"/>
      <c r="AR100" s="95"/>
      <c r="AS100" s="95"/>
      <c r="AT100" s="95"/>
      <c r="AU100" s="95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/>
      <c r="CL100" s="2"/>
      <c r="CM100" s="2"/>
      <c r="CN100" s="2"/>
      <c r="CO100" s="2"/>
      <c r="CP100" s="2"/>
      <c r="CQ100" s="65"/>
      <c r="CR100" s="65"/>
      <c r="CS100" s="65"/>
      <c r="CT100" s="65"/>
    </row>
    <row r="101" spans="1:99" ht="15.75" customHeight="1" x14ac:dyDescent="0.25">
      <c r="A101" s="117">
        <f>A100+1</f>
        <v>93</v>
      </c>
      <c r="B101" s="94">
        <v>2025</v>
      </c>
      <c r="C101" s="94" t="s">
        <v>32</v>
      </c>
      <c r="D101" s="2" t="s">
        <v>118</v>
      </c>
      <c r="E101" s="117">
        <v>0</v>
      </c>
      <c r="F101" s="94"/>
      <c r="G101" s="112"/>
      <c r="H101" s="112"/>
      <c r="I101" s="112"/>
      <c r="J101" s="112"/>
      <c r="K101" s="112"/>
      <c r="L101" s="112">
        <v>10</v>
      </c>
      <c r="M101" s="94">
        <v>5</v>
      </c>
      <c r="N101" s="95">
        <v>17.5</v>
      </c>
      <c r="O101" s="95">
        <v>17.5</v>
      </c>
      <c r="P101" s="97">
        <f>IF(O101=0,0,(O101*(124/113))+(69.3-72))</f>
        <v>16.503539823008847</v>
      </c>
      <c r="Q101" s="94">
        <v>-4</v>
      </c>
      <c r="R101" s="97">
        <f>+P101+Q101</f>
        <v>12.503539823008847</v>
      </c>
      <c r="S101" s="94"/>
      <c r="T101" s="94"/>
      <c r="U101" s="94"/>
      <c r="V101" s="96"/>
      <c r="W101" s="94"/>
      <c r="X101" s="117"/>
      <c r="Y101" s="94"/>
      <c r="Z101" s="123"/>
      <c r="AA101" s="95"/>
      <c r="AB101" s="95"/>
      <c r="AC101" s="95"/>
      <c r="AD101" s="95"/>
      <c r="AE101" s="106"/>
      <c r="AF101" s="95"/>
      <c r="AG101" s="95"/>
      <c r="AH101" s="95"/>
      <c r="AI101" s="95"/>
      <c r="AJ101" s="95"/>
      <c r="AK101" s="95"/>
      <c r="AL101" s="95"/>
      <c r="AM101" s="95"/>
      <c r="AN101" s="95"/>
      <c r="AO101" s="95"/>
      <c r="AP101" s="95"/>
      <c r="AQ101" s="95"/>
      <c r="AR101" s="95"/>
      <c r="AS101" s="95"/>
      <c r="AT101" s="95"/>
      <c r="AU101" s="95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/>
      <c r="CL101" s="2"/>
      <c r="CM101" s="2"/>
      <c r="CN101" s="2"/>
      <c r="CO101" s="2"/>
      <c r="CP101" s="2"/>
      <c r="CQ101" s="65"/>
      <c r="CR101" s="65"/>
      <c r="CS101" s="65"/>
      <c r="CT101" s="65"/>
    </row>
    <row r="102" spans="1:99" ht="15.75" customHeight="1" x14ac:dyDescent="0.25">
      <c r="A102" s="117">
        <f>A101+1</f>
        <v>94</v>
      </c>
      <c r="B102" s="94">
        <v>2025</v>
      </c>
      <c r="C102" s="94" t="s">
        <v>32</v>
      </c>
      <c r="D102" s="2" t="s">
        <v>119</v>
      </c>
      <c r="E102" s="117">
        <v>0</v>
      </c>
      <c r="F102" s="94"/>
      <c r="G102" s="112"/>
      <c r="H102" s="112"/>
      <c r="I102" s="112"/>
      <c r="J102" s="112"/>
      <c r="K102" s="112">
        <v>5</v>
      </c>
      <c r="L102" s="112"/>
      <c r="M102" s="94">
        <v>20</v>
      </c>
      <c r="N102" s="95">
        <v>1</v>
      </c>
      <c r="O102" s="95">
        <v>1</v>
      </c>
      <c r="P102" s="97">
        <f>IF(O102=0,0,(O102*(124/113))+(69.3-72))</f>
        <v>-1.6026548672566401</v>
      </c>
      <c r="Q102" s="94"/>
      <c r="R102" s="97">
        <f>+P102+Q102</f>
        <v>-1.6026548672566401</v>
      </c>
      <c r="S102" s="94"/>
      <c r="T102" s="94"/>
      <c r="U102" s="94"/>
      <c r="V102" s="97"/>
      <c r="W102" s="94"/>
      <c r="X102" s="94"/>
      <c r="Y102" s="110"/>
      <c r="Z102" s="123"/>
      <c r="AA102" s="95"/>
      <c r="AB102" s="95"/>
      <c r="AC102" s="95"/>
      <c r="AD102" s="95"/>
      <c r="AE102" s="106"/>
      <c r="AF102" s="95"/>
      <c r="AG102" s="95"/>
      <c r="AH102" s="95"/>
      <c r="AI102" s="95"/>
      <c r="AJ102" s="95"/>
      <c r="AK102" s="95"/>
      <c r="AL102" s="95"/>
      <c r="AM102" s="95"/>
      <c r="AN102" s="95"/>
      <c r="AO102" s="95"/>
      <c r="AP102" s="95"/>
      <c r="AQ102" s="95"/>
      <c r="AR102" s="95"/>
      <c r="AS102" s="95"/>
      <c r="AT102" s="95"/>
      <c r="AU102" s="95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/>
      <c r="CL102" s="2"/>
      <c r="CM102" s="2"/>
      <c r="CN102" s="2"/>
      <c r="CO102" s="2"/>
      <c r="CP102" s="2"/>
      <c r="CQ102" s="65"/>
      <c r="CR102" s="65"/>
      <c r="CS102" s="65"/>
      <c r="CT102" s="65"/>
    </row>
    <row r="103" spans="1:99" ht="15.75" customHeight="1" x14ac:dyDescent="0.25">
      <c r="A103" s="117">
        <f>A102+1</f>
        <v>95</v>
      </c>
      <c r="B103" s="45">
        <v>2025</v>
      </c>
      <c r="C103" s="94" t="s">
        <v>32</v>
      </c>
      <c r="D103" s="2" t="s">
        <v>120</v>
      </c>
      <c r="E103" s="117">
        <v>0</v>
      </c>
      <c r="F103" s="94"/>
      <c r="G103" s="112"/>
      <c r="H103" s="112"/>
      <c r="I103" s="112"/>
      <c r="J103" s="112"/>
      <c r="K103" s="112">
        <v>5</v>
      </c>
      <c r="L103" s="112">
        <v>5</v>
      </c>
      <c r="M103" s="94">
        <v>7</v>
      </c>
      <c r="N103" s="95">
        <v>17.100000000000001</v>
      </c>
      <c r="O103" s="95">
        <v>17.100000000000001</v>
      </c>
      <c r="P103" s="97">
        <f>IF(O103=0,0,(O103*(124/113))+(69.3-72))</f>
        <v>16.064601769911501</v>
      </c>
      <c r="Q103" s="94"/>
      <c r="R103" s="97">
        <f>+P103+Q103</f>
        <v>16.064601769911501</v>
      </c>
      <c r="T103" s="94"/>
      <c r="U103" s="94"/>
      <c r="V103" s="94"/>
      <c r="W103" s="94"/>
      <c r="X103" s="117"/>
      <c r="Y103" s="110"/>
      <c r="Z103" s="123"/>
      <c r="AA103" s="95"/>
      <c r="AB103" s="95"/>
      <c r="AC103" s="95"/>
      <c r="AD103" s="95"/>
      <c r="AE103" s="106"/>
      <c r="AF103" s="95"/>
      <c r="AG103" s="95"/>
      <c r="AH103" s="95"/>
      <c r="AI103" s="95"/>
      <c r="AJ103" s="95"/>
      <c r="AK103" s="95"/>
      <c r="AL103" s="95"/>
      <c r="AM103" s="95"/>
      <c r="AN103" s="95"/>
      <c r="AO103" s="95"/>
      <c r="AP103" s="95"/>
      <c r="AQ103" s="95"/>
      <c r="AR103" s="95"/>
      <c r="AS103" s="95"/>
      <c r="AT103" s="95"/>
      <c r="AU103" s="95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/>
      <c r="CL103" s="2"/>
      <c r="CM103" s="2"/>
      <c r="CN103" s="2"/>
      <c r="CO103" s="2"/>
      <c r="CP103" s="2"/>
      <c r="CQ103" s="65"/>
      <c r="CR103" s="65"/>
      <c r="CS103" s="65"/>
      <c r="CT103" s="65"/>
    </row>
    <row r="104" spans="1:99" ht="15.75" customHeight="1" x14ac:dyDescent="0.25">
      <c r="A104" s="117">
        <f>A103+1</f>
        <v>96</v>
      </c>
      <c r="B104" s="94">
        <v>2025</v>
      </c>
      <c r="C104" s="94" t="s">
        <v>37</v>
      </c>
      <c r="D104" s="2" t="s">
        <v>121</v>
      </c>
      <c r="E104" s="117">
        <v>0</v>
      </c>
      <c r="F104" s="94"/>
      <c r="G104" s="112"/>
      <c r="H104" s="112"/>
      <c r="I104" s="112"/>
      <c r="J104" s="112"/>
      <c r="K104" s="112">
        <v>5</v>
      </c>
      <c r="L104" s="112">
        <v>5</v>
      </c>
      <c r="M104" s="94">
        <v>6</v>
      </c>
      <c r="N104" s="95">
        <v>27.7</v>
      </c>
      <c r="O104" s="95">
        <v>27.7</v>
      </c>
      <c r="P104" s="97">
        <f>IF(O104=0,0,(O104*(119/113))+(66.5-72))</f>
        <v>23.670796460176994</v>
      </c>
      <c r="Q104" s="94"/>
      <c r="R104" s="97">
        <f>+P104+Q104</f>
        <v>23.670796460176994</v>
      </c>
      <c r="S104" s="94"/>
      <c r="T104" s="94"/>
      <c r="U104" s="94"/>
      <c r="V104" s="129"/>
      <c r="W104" s="94"/>
      <c r="X104" s="94"/>
      <c r="Y104" s="110"/>
      <c r="Z104" s="123"/>
      <c r="AA104" s="95"/>
      <c r="AB104" s="95"/>
      <c r="AC104" s="95"/>
      <c r="AD104" s="95"/>
      <c r="AE104" s="106"/>
      <c r="AF104" s="95"/>
      <c r="AG104" s="95"/>
      <c r="AH104" s="95"/>
      <c r="AI104" s="95"/>
      <c r="AJ104" s="95"/>
      <c r="AK104" s="95"/>
      <c r="AL104" s="95"/>
      <c r="AM104" s="95"/>
      <c r="AN104" s="95"/>
      <c r="AO104" s="95"/>
      <c r="AP104" s="95"/>
      <c r="AQ104" s="95"/>
      <c r="AR104" s="95"/>
      <c r="AS104" s="95"/>
      <c r="AT104" s="95"/>
      <c r="AU104" s="95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/>
      <c r="CL104" s="2"/>
      <c r="CM104" s="2"/>
      <c r="CN104" s="2"/>
      <c r="CO104" s="2"/>
      <c r="CP104" s="2"/>
      <c r="CQ104" s="65"/>
      <c r="CR104" s="65"/>
      <c r="CS104" s="65"/>
      <c r="CT104" s="65"/>
    </row>
    <row r="105" spans="1:99" ht="15.75" customHeight="1" x14ac:dyDescent="0.25">
      <c r="A105" s="117">
        <f>A104+1</f>
        <v>97</v>
      </c>
      <c r="B105" s="94">
        <v>2025</v>
      </c>
      <c r="C105" s="94" t="s">
        <v>37</v>
      </c>
      <c r="D105" s="2" t="s">
        <v>122</v>
      </c>
      <c r="E105" s="117">
        <v>1</v>
      </c>
      <c r="F105" s="94"/>
      <c r="G105" s="112"/>
      <c r="H105" s="112"/>
      <c r="I105" s="112"/>
      <c r="J105" s="112"/>
      <c r="K105" s="112">
        <v>5</v>
      </c>
      <c r="L105" s="112">
        <v>5</v>
      </c>
      <c r="M105" s="94">
        <v>20</v>
      </c>
      <c r="N105" s="95">
        <v>20.399999999999999</v>
      </c>
      <c r="O105" s="95">
        <v>20.5</v>
      </c>
      <c r="P105" s="97">
        <f>IF(O105=0,0,(O105*(119/113))+(66.5-72))</f>
        <v>16.088495575221241</v>
      </c>
      <c r="Q105" s="94"/>
      <c r="R105" s="97">
        <f>+P105+Q105</f>
        <v>16.088495575221241</v>
      </c>
      <c r="S105" s="94"/>
      <c r="T105" s="94"/>
      <c r="U105" s="96"/>
      <c r="V105" s="114"/>
      <c r="W105" s="94"/>
      <c r="X105" s="94"/>
      <c r="Y105" s="110"/>
      <c r="Z105" s="123"/>
      <c r="AA105" s="95"/>
      <c r="AB105" s="95"/>
      <c r="AC105" s="95"/>
      <c r="AD105" s="95"/>
      <c r="AE105" s="106"/>
      <c r="AF105" s="95"/>
      <c r="AG105" s="95"/>
      <c r="AH105" s="95"/>
      <c r="AI105" s="95"/>
      <c r="AJ105" s="95"/>
      <c r="AK105" s="95"/>
      <c r="AL105" s="95"/>
      <c r="AM105" s="95"/>
      <c r="AN105" s="95"/>
      <c r="AO105" s="95"/>
      <c r="AP105" s="95"/>
      <c r="AQ105" s="95"/>
      <c r="AR105" s="95"/>
      <c r="AS105" s="95"/>
      <c r="AT105" s="95"/>
      <c r="AU105" s="95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/>
      <c r="CL105" s="2"/>
      <c r="CM105" s="2"/>
      <c r="CN105" s="2"/>
      <c r="CO105" s="2"/>
      <c r="CP105" s="2"/>
      <c r="CQ105" s="65"/>
      <c r="CR105" s="65"/>
      <c r="CS105" s="65"/>
      <c r="CT105" s="65"/>
    </row>
    <row r="106" spans="1:99" ht="15.75" customHeight="1" x14ac:dyDescent="0.25">
      <c r="A106" s="117">
        <f>A105+1</f>
        <v>98</v>
      </c>
      <c r="B106" s="94">
        <v>2025</v>
      </c>
      <c r="C106" s="94" t="s">
        <v>32</v>
      </c>
      <c r="D106" s="2" t="s">
        <v>123</v>
      </c>
      <c r="E106" s="117">
        <v>0</v>
      </c>
      <c r="F106" s="94"/>
      <c r="G106" s="112"/>
      <c r="H106" s="112"/>
      <c r="I106" s="112"/>
      <c r="J106" s="112"/>
      <c r="K106" s="112"/>
      <c r="L106" s="112"/>
      <c r="M106" s="94">
        <v>5</v>
      </c>
      <c r="N106" s="95">
        <v>17</v>
      </c>
      <c r="O106" s="95">
        <v>17</v>
      </c>
      <c r="P106" s="97">
        <f>IF(O106=0,0,(O106*(124/113))+(69.3-72))</f>
        <v>15.954867256637165</v>
      </c>
      <c r="Q106" s="94">
        <v>-4</v>
      </c>
      <c r="R106" s="97">
        <f>+P106+Q106</f>
        <v>11.954867256637165</v>
      </c>
      <c r="S106" s="94"/>
      <c r="T106" s="94"/>
      <c r="U106" s="94"/>
      <c r="V106" s="124"/>
      <c r="W106" s="94"/>
      <c r="X106" s="117"/>
      <c r="Y106" s="94"/>
      <c r="Z106" s="123"/>
      <c r="AA106" s="95"/>
      <c r="AB106" s="95"/>
      <c r="AC106" s="95"/>
      <c r="AD106" s="95"/>
      <c r="AE106" s="106"/>
      <c r="AF106" s="95"/>
      <c r="AG106" s="95"/>
      <c r="AH106" s="95"/>
      <c r="AI106" s="95"/>
      <c r="AJ106" s="95"/>
      <c r="AK106" s="95"/>
      <c r="AL106" s="95"/>
      <c r="AM106" s="95"/>
      <c r="AN106" s="95"/>
      <c r="AO106" s="95"/>
      <c r="AP106" s="95"/>
      <c r="AQ106" s="95"/>
      <c r="AR106" s="95"/>
      <c r="AS106" s="95"/>
      <c r="AT106" s="95"/>
      <c r="AU106" s="95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/>
      <c r="CL106" s="2"/>
      <c r="CM106" s="2"/>
      <c r="CN106" s="2"/>
      <c r="CO106" s="2"/>
      <c r="CP106" s="2"/>
      <c r="CQ106" s="65"/>
      <c r="CR106" s="65"/>
      <c r="CS106" s="65"/>
      <c r="CT106" s="65"/>
    </row>
    <row r="107" spans="1:99" ht="15.75" customHeight="1" x14ac:dyDescent="0.25">
      <c r="A107" s="117">
        <f>A106+1</f>
        <v>99</v>
      </c>
      <c r="B107" s="94">
        <v>2025</v>
      </c>
      <c r="C107" s="94" t="s">
        <v>37</v>
      </c>
      <c r="D107" s="2" t="s">
        <v>124</v>
      </c>
      <c r="E107" s="117">
        <v>0</v>
      </c>
      <c r="F107" s="94"/>
      <c r="G107" s="112"/>
      <c r="H107" s="112"/>
      <c r="I107" s="112"/>
      <c r="J107" s="112"/>
      <c r="K107" s="112">
        <v>5</v>
      </c>
      <c r="L107" s="112"/>
      <c r="M107" s="94">
        <v>9</v>
      </c>
      <c r="N107" s="95">
        <v>22.5</v>
      </c>
      <c r="O107" s="95">
        <v>22.5</v>
      </c>
      <c r="P107" s="97">
        <f>IF(O107=0,0,(O107*(119/113))+(66.5-72))</f>
        <v>18.194690265486727</v>
      </c>
      <c r="Q107" s="94"/>
      <c r="R107" s="97">
        <f>+P107+Q107</f>
        <v>18.194690265486727</v>
      </c>
      <c r="S107" s="94"/>
      <c r="T107" s="94"/>
      <c r="U107" s="94"/>
      <c r="V107" s="94"/>
      <c r="W107" s="94"/>
      <c r="X107" s="117"/>
      <c r="Y107" s="94"/>
      <c r="Z107" s="123"/>
      <c r="AA107" s="95"/>
      <c r="AB107" s="95"/>
      <c r="AC107" s="95"/>
      <c r="AD107" s="95"/>
      <c r="AE107" s="106"/>
      <c r="AF107" s="95"/>
      <c r="AG107" s="95"/>
      <c r="AH107" s="95"/>
      <c r="AI107" s="95"/>
      <c r="AJ107" s="95"/>
      <c r="AK107" s="95"/>
      <c r="AL107" s="95"/>
      <c r="AM107" s="95"/>
      <c r="AN107" s="95"/>
      <c r="AO107" s="95"/>
      <c r="AP107" s="95"/>
      <c r="AQ107" s="95"/>
      <c r="AR107" s="95"/>
      <c r="AS107" s="95"/>
      <c r="AT107" s="95"/>
      <c r="AU107" s="95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/>
      <c r="CL107" s="2"/>
      <c r="CM107" s="2"/>
      <c r="CN107" s="2"/>
      <c r="CO107" s="2"/>
      <c r="CP107" s="2"/>
      <c r="CQ107" s="65"/>
      <c r="CR107" s="65"/>
      <c r="CS107" s="65"/>
      <c r="CT107" s="65"/>
    </row>
    <row r="108" spans="1:99" ht="15.75" customHeight="1" x14ac:dyDescent="0.25">
      <c r="A108" s="117">
        <f>A107+1</f>
        <v>100</v>
      </c>
      <c r="B108" s="94">
        <v>2025</v>
      </c>
      <c r="C108" s="94" t="s">
        <v>37</v>
      </c>
      <c r="D108" s="2" t="s">
        <v>125</v>
      </c>
      <c r="E108" s="117">
        <v>3</v>
      </c>
      <c r="F108" s="94"/>
      <c r="G108" s="112"/>
      <c r="H108" s="112"/>
      <c r="I108" s="112"/>
      <c r="J108" s="112"/>
      <c r="K108" s="112">
        <v>5</v>
      </c>
      <c r="L108" s="112">
        <v>5</v>
      </c>
      <c r="M108" s="94">
        <v>20</v>
      </c>
      <c r="N108" s="95">
        <v>34.1</v>
      </c>
      <c r="O108" s="95">
        <v>34.1</v>
      </c>
      <c r="P108" s="97">
        <f>IF(O108=0,0,(O108*(119/113))+(66.5-72))</f>
        <v>30.41061946902655</v>
      </c>
      <c r="Q108" s="94"/>
      <c r="R108" s="97">
        <f>+P108+Q108</f>
        <v>30.41061946902655</v>
      </c>
      <c r="S108" s="94"/>
      <c r="T108" s="94"/>
      <c r="U108" s="88"/>
      <c r="V108" s="124"/>
      <c r="W108" s="94"/>
      <c r="X108" s="94"/>
      <c r="Y108" s="95"/>
      <c r="Z108" s="106"/>
      <c r="AA108" s="95"/>
      <c r="AB108" s="96"/>
      <c r="AC108" s="95"/>
      <c r="AD108" s="95"/>
      <c r="AE108" s="106"/>
      <c r="AF108" s="95"/>
      <c r="AG108" s="95"/>
      <c r="AH108" s="95"/>
      <c r="AI108" s="95"/>
      <c r="AJ108" s="95"/>
      <c r="AK108" s="95"/>
      <c r="AL108" s="95"/>
      <c r="AM108" s="95"/>
      <c r="AN108" s="95"/>
      <c r="AO108" s="95"/>
      <c r="AP108" s="95"/>
      <c r="AQ108" s="95"/>
      <c r="AR108" s="95"/>
      <c r="AS108" s="95"/>
      <c r="AT108" s="95"/>
      <c r="AU108" s="95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/>
      <c r="CL108" s="2"/>
      <c r="CM108" s="2"/>
      <c r="CN108" s="2"/>
      <c r="CO108" s="2"/>
      <c r="CP108" s="2"/>
      <c r="CQ108" s="65"/>
      <c r="CR108" s="65"/>
      <c r="CS108" s="65"/>
      <c r="CT108" s="65"/>
      <c r="CU108" s="169"/>
    </row>
    <row r="109" spans="1:99" ht="15.75" customHeight="1" x14ac:dyDescent="0.25">
      <c r="A109" s="117">
        <f>A108+1</f>
        <v>101</v>
      </c>
      <c r="B109" s="94">
        <v>2025</v>
      </c>
      <c r="C109" s="94" t="s">
        <v>32</v>
      </c>
      <c r="D109" s="2" t="s">
        <v>126</v>
      </c>
      <c r="E109" s="117">
        <v>3</v>
      </c>
      <c r="F109" s="94"/>
      <c r="G109" s="112"/>
      <c r="H109" s="112"/>
      <c r="I109" s="112"/>
      <c r="J109" s="112"/>
      <c r="K109" s="112">
        <v>5</v>
      </c>
      <c r="L109" s="112"/>
      <c r="M109" s="94">
        <v>20</v>
      </c>
      <c r="N109" s="95">
        <v>8.5</v>
      </c>
      <c r="O109" s="95">
        <v>8.6999999999999993</v>
      </c>
      <c r="P109" s="97">
        <f>IF(O109=0,0,(O109*(124/113))+(69.3-72))</f>
        <v>6.846902654867252</v>
      </c>
      <c r="Q109" s="94"/>
      <c r="R109" s="97">
        <f>+P109+Q109</f>
        <v>6.846902654867252</v>
      </c>
      <c r="S109" s="94"/>
      <c r="T109" s="94"/>
      <c r="U109" s="124"/>
      <c r="V109" s="114"/>
      <c r="W109" s="94"/>
      <c r="X109" s="117"/>
      <c r="Y109" s="94"/>
      <c r="Z109" s="123"/>
      <c r="AA109" s="95"/>
      <c r="AB109" s="95"/>
      <c r="AC109" s="95"/>
      <c r="AD109" s="95"/>
      <c r="AE109" s="106"/>
      <c r="AF109" s="95"/>
      <c r="AG109" s="95"/>
      <c r="AH109" s="95"/>
      <c r="AI109" s="95"/>
      <c r="AJ109" s="95"/>
      <c r="AK109" s="95"/>
      <c r="AL109" s="95"/>
      <c r="AM109" s="95"/>
      <c r="AN109" s="95"/>
      <c r="AO109" s="95"/>
      <c r="AP109" s="95"/>
      <c r="AQ109" s="95"/>
      <c r="AR109" s="95"/>
      <c r="AS109" s="95"/>
      <c r="AT109" s="95"/>
      <c r="AU109" s="95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/>
      <c r="CL109" s="2"/>
      <c r="CM109" s="2"/>
      <c r="CN109" s="2"/>
      <c r="CO109" s="2"/>
      <c r="CP109" s="2"/>
      <c r="CQ109" s="65"/>
      <c r="CR109" s="65"/>
      <c r="CS109" s="65"/>
      <c r="CT109" s="65"/>
    </row>
    <row r="110" spans="1:99" ht="15.75" customHeight="1" x14ac:dyDescent="0.25">
      <c r="A110" s="117">
        <f>A109+1</f>
        <v>102</v>
      </c>
      <c r="B110" s="94">
        <v>2025</v>
      </c>
      <c r="C110" s="94" t="s">
        <v>32</v>
      </c>
      <c r="D110" s="2" t="s">
        <v>127</v>
      </c>
      <c r="E110" s="117">
        <v>0</v>
      </c>
      <c r="F110" s="94"/>
      <c r="G110" s="112"/>
      <c r="H110" s="112"/>
      <c r="I110" s="112"/>
      <c r="J110" s="112"/>
      <c r="K110" s="112">
        <v>5</v>
      </c>
      <c r="L110" s="112">
        <v>5</v>
      </c>
      <c r="M110" s="94">
        <v>20</v>
      </c>
      <c r="N110" s="95">
        <v>12.9</v>
      </c>
      <c r="O110" s="95">
        <v>12.9</v>
      </c>
      <c r="P110" s="97">
        <f>IF(O110=0,0,(O110*(124/113))+(69.3-72))</f>
        <v>11.455752212389378</v>
      </c>
      <c r="Q110" s="94"/>
      <c r="R110" s="97">
        <f>+P110+Q110</f>
        <v>11.455752212389378</v>
      </c>
      <c r="S110" s="94"/>
      <c r="T110" s="94"/>
      <c r="U110" s="94"/>
      <c r="V110" s="129"/>
      <c r="W110" s="94"/>
      <c r="X110" s="94"/>
      <c r="Y110" s="94"/>
      <c r="Z110" s="123"/>
      <c r="AA110" s="95"/>
      <c r="AB110" s="95"/>
      <c r="AC110" s="95"/>
      <c r="AD110" s="95"/>
      <c r="AE110" s="106"/>
      <c r="AF110" s="95"/>
      <c r="AG110" s="95"/>
      <c r="AH110" s="95"/>
      <c r="AI110" s="95"/>
      <c r="AJ110" s="95"/>
      <c r="AK110" s="95"/>
      <c r="AL110" s="95"/>
      <c r="AM110" s="95"/>
      <c r="AN110" s="95"/>
      <c r="AO110" s="95"/>
      <c r="AP110" s="95"/>
      <c r="AQ110" s="95"/>
      <c r="AR110" s="95"/>
      <c r="AS110" s="95"/>
      <c r="AT110" s="95"/>
      <c r="AU110" s="95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/>
      <c r="CL110" s="2"/>
      <c r="CM110" s="2"/>
      <c r="CN110" s="2"/>
      <c r="CO110" s="2"/>
      <c r="CP110" s="2"/>
      <c r="CQ110" s="65"/>
      <c r="CR110" s="65"/>
      <c r="CS110" s="65"/>
      <c r="CT110" s="65"/>
    </row>
    <row r="111" spans="1:99" ht="15.75" customHeight="1" x14ac:dyDescent="0.25">
      <c r="A111" s="117">
        <f>A110+1</f>
        <v>103</v>
      </c>
      <c r="B111" s="94">
        <v>2025</v>
      </c>
      <c r="C111" s="94" t="s">
        <v>32</v>
      </c>
      <c r="D111" s="2" t="s">
        <v>128</v>
      </c>
      <c r="E111" s="117">
        <v>0</v>
      </c>
      <c r="F111" s="94"/>
      <c r="G111" s="112"/>
      <c r="H111" s="112"/>
      <c r="I111" s="112"/>
      <c r="J111" s="112"/>
      <c r="K111" s="112"/>
      <c r="L111" s="112">
        <v>10</v>
      </c>
      <c r="M111" s="94">
        <v>20</v>
      </c>
      <c r="N111" s="95">
        <v>14.7</v>
      </c>
      <c r="O111" s="95">
        <v>14.7</v>
      </c>
      <c r="P111" s="97">
        <f>IF(O111=0,0,(O111*(124/113))+(69.3-72))</f>
        <v>13.430973451327429</v>
      </c>
      <c r="Q111" s="94"/>
      <c r="R111" s="97">
        <f>+P111+Q111</f>
        <v>13.430973451327429</v>
      </c>
      <c r="S111" s="94"/>
      <c r="T111" s="94"/>
      <c r="U111" s="124"/>
      <c r="V111" s="124"/>
      <c r="W111" s="94"/>
      <c r="X111" s="94"/>
      <c r="Y111" s="94"/>
      <c r="Z111" s="123"/>
      <c r="AA111" s="95"/>
      <c r="AB111" s="95"/>
      <c r="AC111" s="95"/>
      <c r="AD111" s="95"/>
      <c r="AE111" s="106"/>
      <c r="AF111" s="95"/>
      <c r="AG111" s="95"/>
      <c r="AH111" s="95"/>
      <c r="AI111" s="95"/>
      <c r="AJ111" s="95"/>
      <c r="AK111" s="95"/>
      <c r="AL111" s="95"/>
      <c r="AM111" s="95"/>
      <c r="AN111" s="95"/>
      <c r="AO111" s="95"/>
      <c r="AP111" s="95"/>
      <c r="AQ111" s="95"/>
      <c r="AR111" s="95"/>
      <c r="AS111" s="95"/>
      <c r="AT111" s="95"/>
      <c r="AU111" s="95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/>
      <c r="CL111" s="2"/>
      <c r="CM111" s="2"/>
      <c r="CN111" s="2"/>
      <c r="CO111" s="2"/>
      <c r="CP111" s="2"/>
      <c r="CQ111" s="65"/>
      <c r="CR111" s="65"/>
      <c r="CS111" s="65"/>
      <c r="CT111" s="65"/>
    </row>
    <row r="112" spans="1:99" ht="15.75" customHeight="1" x14ac:dyDescent="0.3">
      <c r="A112" s="117">
        <f>A111+1</f>
        <v>104</v>
      </c>
      <c r="B112" s="94">
        <v>2025</v>
      </c>
      <c r="C112" s="94" t="s">
        <v>32</v>
      </c>
      <c r="D112" s="2" t="s">
        <v>325</v>
      </c>
      <c r="E112" s="117">
        <v>3</v>
      </c>
      <c r="F112" s="94"/>
      <c r="G112" s="112"/>
      <c r="H112" s="112"/>
      <c r="I112" s="112"/>
      <c r="J112" s="112"/>
      <c r="K112" s="112"/>
      <c r="L112" s="112">
        <v>10</v>
      </c>
      <c r="M112" s="94">
        <v>11</v>
      </c>
      <c r="N112" s="95">
        <v>10.199999999999999</v>
      </c>
      <c r="O112" s="95">
        <v>10.199999999999999</v>
      </c>
      <c r="P112" s="97">
        <f>IF(O112=0,0,(O112*(124/113))+(69.3-72))</f>
        <v>8.4929203539822957</v>
      </c>
      <c r="Q112" s="94"/>
      <c r="R112" s="97">
        <f>+P112+Q112</f>
        <v>8.4929203539822957</v>
      </c>
      <c r="S112" s="94"/>
      <c r="T112" s="94"/>
      <c r="U112" s="114"/>
      <c r="V112" s="114"/>
      <c r="W112" s="142"/>
      <c r="X112" s="143"/>
      <c r="Y112" s="144"/>
      <c r="Z112" s="144"/>
      <c r="AA112" s="95"/>
      <c r="AB112" s="95"/>
      <c r="AC112" s="95"/>
      <c r="AD112" s="95"/>
      <c r="AE112" s="106"/>
      <c r="AF112" s="95"/>
      <c r="AG112" s="95"/>
      <c r="AH112" s="95"/>
      <c r="AI112" s="95"/>
      <c r="AJ112" s="95"/>
      <c r="AK112" s="95"/>
      <c r="AL112" s="95"/>
      <c r="AM112" s="95"/>
      <c r="AN112" s="95"/>
      <c r="AO112" s="95"/>
      <c r="AP112" s="95"/>
      <c r="AQ112" s="95"/>
      <c r="AR112" s="95"/>
      <c r="AS112" s="95"/>
      <c r="AT112" s="95"/>
      <c r="AU112" s="95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/>
      <c r="CL112" s="2"/>
      <c r="CM112" s="2"/>
      <c r="CN112" s="2"/>
      <c r="CO112" s="2"/>
      <c r="CP112" s="2"/>
      <c r="CQ112" s="65"/>
      <c r="CR112" s="65"/>
      <c r="CS112" s="65"/>
      <c r="CT112" s="65"/>
    </row>
    <row r="113" spans="1:98" ht="15.75" customHeight="1" x14ac:dyDescent="0.25">
      <c r="A113" s="117">
        <f>A112+1</f>
        <v>105</v>
      </c>
      <c r="B113" s="94">
        <v>2025</v>
      </c>
      <c r="C113" s="94" t="s">
        <v>32</v>
      </c>
      <c r="D113" s="2" t="s">
        <v>129</v>
      </c>
      <c r="E113" s="117">
        <v>4</v>
      </c>
      <c r="F113" s="94"/>
      <c r="G113" s="112"/>
      <c r="H113" s="112"/>
      <c r="I113" s="112"/>
      <c r="J113" s="112"/>
      <c r="K113" s="112">
        <v>5</v>
      </c>
      <c r="L113" s="112">
        <v>5</v>
      </c>
      <c r="M113" s="94">
        <v>20</v>
      </c>
      <c r="N113" s="95">
        <v>14.7</v>
      </c>
      <c r="O113" s="95">
        <v>14.2</v>
      </c>
      <c r="P113" s="97">
        <f>IF(O113=0,0,(O113*(124/113))+(69.3-72))</f>
        <v>12.882300884955747</v>
      </c>
      <c r="Q113" s="94"/>
      <c r="R113" s="97">
        <f>+P113+Q113</f>
        <v>12.882300884955747</v>
      </c>
      <c r="S113" s="94"/>
      <c r="T113" s="94"/>
      <c r="U113" s="114"/>
      <c r="V113" s="114"/>
      <c r="W113" s="94"/>
      <c r="X113" s="117"/>
      <c r="Y113" s="94"/>
      <c r="Z113" s="123"/>
      <c r="AA113" s="95"/>
      <c r="AB113" s="95"/>
      <c r="AC113" s="95"/>
      <c r="AD113" s="95"/>
      <c r="AE113" s="106"/>
      <c r="AF113" s="95"/>
      <c r="AG113" s="95"/>
      <c r="AH113" s="95"/>
      <c r="AI113" s="95"/>
      <c r="AJ113" s="95"/>
      <c r="AK113" s="95"/>
      <c r="AL113" s="95"/>
      <c r="AM113" s="95"/>
      <c r="AN113" s="95"/>
      <c r="AO113" s="95"/>
      <c r="AP113" s="95"/>
      <c r="AQ113" s="95"/>
      <c r="AR113" s="95"/>
      <c r="AS113" s="95"/>
      <c r="AT113" s="95"/>
      <c r="AU113" s="95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/>
      <c r="CL113" s="2"/>
      <c r="CM113" s="2"/>
      <c r="CN113" s="2"/>
      <c r="CO113" s="2"/>
      <c r="CP113" s="2"/>
      <c r="CQ113" s="65"/>
      <c r="CR113" s="65"/>
      <c r="CS113" s="65"/>
      <c r="CT113" s="65"/>
    </row>
    <row r="114" spans="1:98" ht="15.75" customHeight="1" x14ac:dyDescent="0.25">
      <c r="A114" s="117">
        <f>A113+1</f>
        <v>106</v>
      </c>
      <c r="B114" s="94">
        <v>2025</v>
      </c>
      <c r="C114" s="94" t="s">
        <v>32</v>
      </c>
      <c r="D114" s="2" t="s">
        <v>130</v>
      </c>
      <c r="E114" s="117">
        <v>1</v>
      </c>
      <c r="F114" s="94"/>
      <c r="G114" s="112"/>
      <c r="H114" s="112"/>
      <c r="I114" s="112"/>
      <c r="J114" s="112"/>
      <c r="K114" s="112">
        <v>5</v>
      </c>
      <c r="L114" s="112">
        <v>5</v>
      </c>
      <c r="M114" s="94">
        <v>20</v>
      </c>
      <c r="N114" s="95">
        <v>11.6</v>
      </c>
      <c r="O114" s="95">
        <v>11.7</v>
      </c>
      <c r="P114" s="97">
        <f>IF(O114=0,0,(O114*(124/113))+(69.3-72))</f>
        <v>10.138938053097341</v>
      </c>
      <c r="Q114" s="94"/>
      <c r="R114" s="97">
        <f>+P114+Q114</f>
        <v>10.138938053097341</v>
      </c>
      <c r="S114" s="110"/>
      <c r="T114" s="110"/>
      <c r="U114" s="94"/>
      <c r="V114" s="114"/>
      <c r="W114" s="94"/>
      <c r="X114" s="117"/>
      <c r="Y114" s="94"/>
      <c r="Z114" s="123"/>
      <c r="AA114" s="95"/>
      <c r="AB114" s="95"/>
      <c r="AC114" s="95"/>
      <c r="AD114" s="95"/>
      <c r="AE114" s="106"/>
      <c r="AF114" s="95"/>
      <c r="AG114" s="95"/>
      <c r="AH114" s="95"/>
      <c r="AI114" s="95"/>
      <c r="AJ114" s="95"/>
      <c r="AK114" s="95"/>
      <c r="AL114" s="95"/>
      <c r="AM114" s="95"/>
      <c r="AN114" s="95"/>
      <c r="AO114" s="95"/>
      <c r="AP114" s="95"/>
      <c r="AQ114" s="95"/>
      <c r="AR114" s="95"/>
      <c r="AS114" s="95"/>
      <c r="AT114" s="95"/>
      <c r="AU114" s="95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/>
      <c r="CL114" s="2"/>
      <c r="CM114" s="2"/>
      <c r="CN114" s="2"/>
      <c r="CO114" s="2"/>
      <c r="CP114" s="2"/>
      <c r="CQ114" s="65"/>
      <c r="CR114" s="65"/>
      <c r="CS114" s="65"/>
      <c r="CT114" s="65"/>
    </row>
    <row r="115" spans="1:98" ht="15.75" customHeight="1" x14ac:dyDescent="0.25">
      <c r="A115" s="117">
        <f>A114+1</f>
        <v>107</v>
      </c>
      <c r="B115" s="94"/>
      <c r="C115" s="94" t="s">
        <v>32</v>
      </c>
      <c r="D115" s="2" t="s">
        <v>131</v>
      </c>
      <c r="E115" s="117">
        <v>0</v>
      </c>
      <c r="F115" s="94"/>
      <c r="G115" s="112"/>
      <c r="H115" s="112"/>
      <c r="I115" s="112"/>
      <c r="J115" s="112"/>
      <c r="K115" s="112">
        <v>5</v>
      </c>
      <c r="L115" s="112">
        <v>5</v>
      </c>
      <c r="M115" s="94">
        <v>20</v>
      </c>
      <c r="N115" s="95">
        <v>4.9000000000000004</v>
      </c>
      <c r="O115" s="95">
        <v>4.9000000000000004</v>
      </c>
      <c r="P115" s="97">
        <f>IF(O115=0,0,(O115*(124/113))+(69.3-72))</f>
        <v>2.6769911504424755</v>
      </c>
      <c r="Q115" s="94"/>
      <c r="R115" s="97">
        <f>+P115+Q115</f>
        <v>2.6769911504424755</v>
      </c>
      <c r="S115" s="110"/>
      <c r="T115" s="94"/>
      <c r="U115" s="94"/>
      <c r="V115" s="97"/>
      <c r="W115" s="94"/>
      <c r="X115" s="117"/>
      <c r="Y115" s="94"/>
      <c r="Z115" s="123"/>
      <c r="AA115" s="95"/>
      <c r="AB115" s="95"/>
      <c r="AC115" s="95"/>
      <c r="AD115" s="95"/>
      <c r="AE115" s="106"/>
      <c r="AF115" s="95"/>
      <c r="AG115" s="95"/>
      <c r="AH115" s="95"/>
      <c r="AI115" s="95"/>
      <c r="AJ115" s="95"/>
      <c r="AK115" s="95"/>
      <c r="AL115" s="95"/>
      <c r="AM115" s="95"/>
      <c r="AN115" s="95"/>
      <c r="AO115" s="95"/>
      <c r="AP115" s="95"/>
      <c r="AQ115" s="95"/>
      <c r="AR115" s="95"/>
      <c r="AS115" s="95"/>
      <c r="AT115" s="95"/>
      <c r="AU115" s="95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/>
      <c r="CL115" s="2"/>
      <c r="CM115" s="2"/>
      <c r="CN115" s="2"/>
      <c r="CO115" s="2"/>
      <c r="CP115" s="2"/>
      <c r="CQ115" s="65"/>
      <c r="CR115" s="65"/>
      <c r="CS115" s="65"/>
      <c r="CT115" s="65"/>
    </row>
    <row r="116" spans="1:98" ht="15.75" customHeight="1" x14ac:dyDescent="0.25">
      <c r="A116" s="117">
        <f>A115+1</f>
        <v>108</v>
      </c>
      <c r="B116" s="94"/>
      <c r="C116" s="94" t="s">
        <v>37</v>
      </c>
      <c r="D116" s="2" t="s">
        <v>132</v>
      </c>
      <c r="E116" s="117">
        <v>0</v>
      </c>
      <c r="F116" s="94"/>
      <c r="G116" s="112"/>
      <c r="H116" s="112"/>
      <c r="I116" s="112"/>
      <c r="J116" s="112"/>
      <c r="K116" s="112">
        <v>5</v>
      </c>
      <c r="L116" s="112"/>
      <c r="M116" s="94">
        <v>20</v>
      </c>
      <c r="N116" s="95">
        <v>16.100000000000001</v>
      </c>
      <c r="O116" s="95">
        <v>16.100000000000001</v>
      </c>
      <c r="P116" s="97">
        <f>IF(O116=0,0,(O116*(119/113))+(66.5-72))</f>
        <v>11.454867256637172</v>
      </c>
      <c r="Q116" s="94"/>
      <c r="R116" s="97">
        <f>+P116+Q116</f>
        <v>11.454867256637172</v>
      </c>
      <c r="S116" s="94"/>
      <c r="T116" s="94"/>
      <c r="U116" s="88"/>
      <c r="V116" s="97"/>
      <c r="W116" s="96"/>
      <c r="X116" s="117"/>
      <c r="Y116" s="94"/>
      <c r="Z116" s="123"/>
      <c r="AA116" s="95"/>
      <c r="AB116" s="95"/>
      <c r="AC116" s="95"/>
      <c r="AD116" s="95"/>
      <c r="AE116" s="106"/>
      <c r="AF116" s="95"/>
      <c r="AG116" s="95"/>
      <c r="AH116" s="95"/>
      <c r="AI116" s="95"/>
      <c r="AJ116" s="95"/>
      <c r="AK116" s="95"/>
      <c r="AL116" s="95"/>
      <c r="AM116" s="95"/>
      <c r="AN116" s="95"/>
      <c r="AO116" s="95"/>
      <c r="AP116" s="95"/>
      <c r="AQ116" s="95"/>
      <c r="AR116" s="95"/>
      <c r="AS116" s="95"/>
      <c r="AT116" s="95"/>
      <c r="AU116" s="95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/>
      <c r="CL116" s="2"/>
      <c r="CM116" s="2"/>
      <c r="CN116" s="2"/>
      <c r="CO116" s="2"/>
      <c r="CP116" s="2"/>
      <c r="CQ116" s="65"/>
      <c r="CR116" s="65"/>
      <c r="CS116" s="65"/>
      <c r="CT116" s="65"/>
    </row>
    <row r="117" spans="1:98" ht="15.75" customHeight="1" x14ac:dyDescent="0.25">
      <c r="A117" s="117">
        <f>A116+1</f>
        <v>109</v>
      </c>
      <c r="B117" s="94">
        <v>2025</v>
      </c>
      <c r="C117" s="94" t="s">
        <v>32</v>
      </c>
      <c r="D117" s="2" t="s">
        <v>133</v>
      </c>
      <c r="E117" s="117">
        <v>8</v>
      </c>
      <c r="F117" s="110"/>
      <c r="G117" s="112"/>
      <c r="H117" s="112"/>
      <c r="I117" s="112"/>
      <c r="J117" s="112"/>
      <c r="K117" s="112">
        <v>5</v>
      </c>
      <c r="L117" s="112">
        <v>5</v>
      </c>
      <c r="M117" s="94">
        <v>20</v>
      </c>
      <c r="N117" s="95">
        <v>9.4</v>
      </c>
      <c r="O117" s="95">
        <v>9.1</v>
      </c>
      <c r="P117" s="97">
        <f>IF(O117=0,0,(O117*(124/113))+(69.3-72))</f>
        <v>7.2858407079645975</v>
      </c>
      <c r="Q117" s="110"/>
      <c r="R117" s="97">
        <f>+P117+Q117</f>
        <v>7.2858407079645975</v>
      </c>
      <c r="S117" s="94"/>
      <c r="T117" s="94"/>
      <c r="U117" s="89"/>
      <c r="V117" s="114"/>
      <c r="W117" s="96"/>
      <c r="X117" s="117"/>
      <c r="Y117" s="94"/>
      <c r="Z117" s="123"/>
      <c r="AA117" s="95"/>
      <c r="AB117" s="95"/>
      <c r="AC117" s="95"/>
      <c r="AD117" s="95"/>
      <c r="AE117" s="106"/>
      <c r="AF117" s="95"/>
      <c r="AG117" s="95"/>
      <c r="AH117" s="95"/>
      <c r="AI117" s="95"/>
      <c r="AJ117" s="95"/>
      <c r="AK117" s="95"/>
      <c r="AL117" s="95"/>
      <c r="AM117" s="95"/>
      <c r="AN117" s="95"/>
      <c r="AO117" s="95"/>
      <c r="AP117" s="95"/>
      <c r="AQ117" s="95"/>
      <c r="AR117" s="95"/>
      <c r="AS117" s="95"/>
      <c r="AT117" s="95"/>
      <c r="AU117" s="95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/>
      <c r="CL117" s="2"/>
      <c r="CM117" s="2"/>
      <c r="CN117" s="2"/>
      <c r="CO117" s="2"/>
      <c r="CP117" s="2"/>
      <c r="CQ117" s="65"/>
      <c r="CR117" s="65"/>
      <c r="CS117" s="65"/>
      <c r="CT117" s="65"/>
    </row>
    <row r="118" spans="1:98" ht="15.75" customHeight="1" x14ac:dyDescent="0.25">
      <c r="A118" s="117">
        <f>A117+1</f>
        <v>110</v>
      </c>
      <c r="B118" s="94">
        <v>2025</v>
      </c>
      <c r="C118" s="94" t="s">
        <v>32</v>
      </c>
      <c r="D118" s="2" t="s">
        <v>134</v>
      </c>
      <c r="E118" s="117">
        <v>0</v>
      </c>
      <c r="F118" s="94"/>
      <c r="G118" s="112"/>
      <c r="H118" s="112"/>
      <c r="I118" s="112"/>
      <c r="J118" s="112"/>
      <c r="K118" s="112">
        <v>5</v>
      </c>
      <c r="L118" s="112">
        <v>5</v>
      </c>
      <c r="M118" s="94">
        <v>20</v>
      </c>
      <c r="N118" s="95">
        <v>16</v>
      </c>
      <c r="O118" s="95">
        <v>16</v>
      </c>
      <c r="P118" s="97">
        <f>IF(O118=0,0,(O118*(124/113))+(69.3-72))</f>
        <v>14.857522123893801</v>
      </c>
      <c r="Q118" s="94"/>
      <c r="R118" s="97">
        <f>+P118+Q118</f>
        <v>14.857522123893801</v>
      </c>
      <c r="S118" s="94"/>
      <c r="T118" s="94"/>
      <c r="U118" s="94"/>
      <c r="V118" s="97"/>
      <c r="W118" s="94"/>
      <c r="X118" s="94"/>
      <c r="Y118" s="94"/>
      <c r="Z118" s="123"/>
      <c r="AA118" s="95"/>
      <c r="AB118" s="95"/>
      <c r="AC118" s="95"/>
      <c r="AD118" s="95"/>
      <c r="AE118" s="106"/>
      <c r="AF118" s="95"/>
      <c r="AG118" s="95"/>
      <c r="AH118" s="95"/>
      <c r="AI118" s="95"/>
      <c r="AJ118" s="95"/>
      <c r="AK118" s="95"/>
      <c r="AL118" s="95"/>
      <c r="AM118" s="95"/>
      <c r="AN118" s="95"/>
      <c r="AO118" s="95"/>
      <c r="AP118" s="95"/>
      <c r="AQ118" s="95"/>
      <c r="AR118" s="95"/>
      <c r="AS118" s="95"/>
      <c r="AT118" s="95"/>
      <c r="AU118" s="95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/>
      <c r="CL118" s="2"/>
      <c r="CM118" s="2"/>
      <c r="CN118" s="2"/>
      <c r="CO118" s="2"/>
      <c r="CP118" s="2"/>
      <c r="CQ118" s="65"/>
      <c r="CR118" s="65"/>
      <c r="CS118" s="65"/>
      <c r="CT118" s="65"/>
    </row>
    <row r="119" spans="1:98" ht="15.75" customHeight="1" x14ac:dyDescent="0.25">
      <c r="A119" s="117">
        <f>A118+1</f>
        <v>111</v>
      </c>
      <c r="B119" s="94">
        <v>2025</v>
      </c>
      <c r="C119" s="94" t="s">
        <v>32</v>
      </c>
      <c r="D119" s="74" t="s">
        <v>343</v>
      </c>
      <c r="E119" s="117">
        <v>0</v>
      </c>
      <c r="F119" s="94"/>
      <c r="G119" s="112"/>
      <c r="H119" s="112"/>
      <c r="I119" s="112"/>
      <c r="J119" s="112"/>
      <c r="K119" s="112"/>
      <c r="L119" s="112"/>
      <c r="M119" s="94">
        <v>1</v>
      </c>
      <c r="N119" s="95">
        <v>0</v>
      </c>
      <c r="O119" s="95">
        <v>0</v>
      </c>
      <c r="P119" s="97">
        <f>IF(O119=0,0,(O119*(124/113))+(69.3-72))</f>
        <v>0</v>
      </c>
      <c r="Q119" s="94"/>
      <c r="R119" s="97">
        <f>+P119+Q119</f>
        <v>0</v>
      </c>
      <c r="S119" s="94"/>
      <c r="T119" s="94"/>
      <c r="U119" s="94"/>
      <c r="V119" s="97"/>
      <c r="W119" s="94"/>
      <c r="X119" s="92"/>
      <c r="Y119" s="95"/>
      <c r="Z119" s="95"/>
      <c r="AA119" s="95"/>
      <c r="AB119" s="106"/>
      <c r="AC119" s="95"/>
      <c r="AD119" s="95"/>
      <c r="AE119" s="106"/>
      <c r="AF119" s="95"/>
      <c r="AG119" s="95"/>
      <c r="AH119" s="95"/>
      <c r="AI119" s="95"/>
      <c r="AJ119" s="95"/>
      <c r="AK119" s="95"/>
      <c r="AL119" s="95"/>
      <c r="AM119" s="95"/>
      <c r="AN119" s="95"/>
      <c r="AO119" s="95"/>
      <c r="AP119" s="95"/>
      <c r="AQ119" s="95"/>
      <c r="AR119" s="95"/>
      <c r="AS119" s="95"/>
      <c r="AT119" s="95"/>
      <c r="AU119" s="95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/>
      <c r="CL119" s="2"/>
      <c r="CM119" s="2"/>
      <c r="CN119" s="2"/>
      <c r="CO119" s="2"/>
      <c r="CP119" s="2"/>
      <c r="CQ119" s="65"/>
      <c r="CR119" s="65"/>
      <c r="CS119" s="65"/>
      <c r="CT119" s="65"/>
    </row>
    <row r="120" spans="1:98" ht="15.75" customHeight="1" x14ac:dyDescent="0.25">
      <c r="A120" s="117">
        <f>A119+1</f>
        <v>112</v>
      </c>
      <c r="B120" s="94">
        <v>2025</v>
      </c>
      <c r="C120" s="94" t="s">
        <v>32</v>
      </c>
      <c r="D120" s="2" t="s">
        <v>328</v>
      </c>
      <c r="E120" s="117">
        <v>0</v>
      </c>
      <c r="F120" s="94"/>
      <c r="G120" s="112"/>
      <c r="H120" s="112"/>
      <c r="I120" s="112"/>
      <c r="J120" s="112"/>
      <c r="K120" s="112"/>
      <c r="L120" s="112">
        <v>10</v>
      </c>
      <c r="M120" s="94">
        <v>5</v>
      </c>
      <c r="N120" s="95">
        <v>16.399999999999999</v>
      </c>
      <c r="O120" s="95">
        <v>16.399999999999999</v>
      </c>
      <c r="P120" s="97">
        <f>IF(O120=0,0,(O120*(124/113))+(69.3-72))</f>
        <v>15.296460176991143</v>
      </c>
      <c r="Q120" s="94">
        <v>-4</v>
      </c>
      <c r="R120" s="97">
        <f>+P120+Q120</f>
        <v>11.296460176991143</v>
      </c>
      <c r="S120" s="94"/>
      <c r="T120" s="94"/>
      <c r="U120" s="95"/>
      <c r="V120" s="124"/>
      <c r="W120" s="94"/>
      <c r="X120" s="95"/>
      <c r="Y120" s="94"/>
      <c r="Z120" s="123"/>
      <c r="AA120" s="95"/>
      <c r="AB120" s="95"/>
      <c r="AC120" s="95"/>
      <c r="AD120" s="95"/>
      <c r="AE120" s="106"/>
      <c r="AF120" s="95"/>
      <c r="AG120" s="95"/>
      <c r="AH120" s="95"/>
      <c r="AI120" s="95"/>
      <c r="AJ120" s="95"/>
      <c r="AK120" s="95"/>
      <c r="AL120" s="95"/>
      <c r="AM120" s="95"/>
      <c r="AN120" s="95"/>
      <c r="AO120" s="95"/>
      <c r="AP120" s="95"/>
      <c r="AQ120" s="95"/>
      <c r="AR120" s="95"/>
      <c r="AS120" s="95"/>
      <c r="AT120" s="95"/>
      <c r="AU120" s="95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/>
      <c r="CL120" s="2"/>
      <c r="CM120" s="2"/>
      <c r="CN120" s="2"/>
      <c r="CO120" s="2"/>
      <c r="CP120" s="2"/>
      <c r="CQ120" s="65"/>
      <c r="CR120" s="65"/>
      <c r="CS120" s="65"/>
      <c r="CT120" s="65"/>
    </row>
    <row r="121" spans="1:98" ht="15.75" customHeight="1" x14ac:dyDescent="0.25">
      <c r="A121" s="117">
        <f>A120+1</f>
        <v>113</v>
      </c>
      <c r="B121" s="94">
        <v>2025</v>
      </c>
      <c r="C121" s="94" t="s">
        <v>32</v>
      </c>
      <c r="D121" s="2" t="s">
        <v>136</v>
      </c>
      <c r="E121" s="117">
        <v>0</v>
      </c>
      <c r="F121" s="94"/>
      <c r="G121" s="112"/>
      <c r="H121" s="112"/>
      <c r="I121" s="112"/>
      <c r="J121" s="112"/>
      <c r="K121" s="112"/>
      <c r="L121" s="112">
        <v>10</v>
      </c>
      <c r="M121" s="94">
        <v>5</v>
      </c>
      <c r="N121" s="95">
        <v>16.399999999999999</v>
      </c>
      <c r="O121" s="95">
        <v>16.399999999999999</v>
      </c>
      <c r="P121" s="97">
        <f>IF(O121=0,0,(O121*(124/113))+(69.3-72))</f>
        <v>15.296460176991143</v>
      </c>
      <c r="Q121" s="94">
        <v>-4</v>
      </c>
      <c r="R121" s="97">
        <f>+P121+Q121</f>
        <v>11.296460176991143</v>
      </c>
      <c r="S121" s="94"/>
      <c r="T121" s="94"/>
      <c r="U121" s="95"/>
      <c r="V121" s="97"/>
      <c r="W121" s="94"/>
      <c r="X121" s="117"/>
      <c r="Y121" s="94"/>
      <c r="Z121" s="123"/>
      <c r="AA121" s="95"/>
      <c r="AB121" s="95"/>
      <c r="AC121" s="95"/>
      <c r="AD121" s="95"/>
      <c r="AE121" s="106"/>
      <c r="AF121" s="95"/>
      <c r="AG121" s="95"/>
      <c r="AH121" s="95"/>
      <c r="AI121" s="95"/>
      <c r="AJ121" s="95"/>
      <c r="AK121" s="95"/>
      <c r="AL121" s="95"/>
      <c r="AM121" s="95"/>
      <c r="AN121" s="95"/>
      <c r="AO121" s="95"/>
      <c r="AP121" s="95"/>
      <c r="AQ121" s="95"/>
      <c r="AR121" s="95"/>
      <c r="AS121" s="95"/>
      <c r="AT121" s="95"/>
      <c r="AU121" s="95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/>
      <c r="CL121" s="2"/>
      <c r="CM121" s="2"/>
      <c r="CN121" s="2"/>
      <c r="CO121" s="2"/>
      <c r="CP121" s="2"/>
      <c r="CQ121" s="65"/>
      <c r="CR121" s="65"/>
      <c r="CS121" s="65"/>
      <c r="CT121" s="65"/>
    </row>
    <row r="122" spans="1:98" ht="15.75" customHeight="1" x14ac:dyDescent="0.25">
      <c r="A122" s="117">
        <f>A121+1</f>
        <v>114</v>
      </c>
      <c r="B122" s="94">
        <v>2025</v>
      </c>
      <c r="C122" s="94" t="s">
        <v>37</v>
      </c>
      <c r="D122" s="2" t="s">
        <v>137</v>
      </c>
      <c r="E122" s="117">
        <v>0</v>
      </c>
      <c r="F122" s="94"/>
      <c r="G122" s="112"/>
      <c r="H122" s="112"/>
      <c r="I122" s="112"/>
      <c r="J122" s="112"/>
      <c r="K122" s="112">
        <v>5</v>
      </c>
      <c r="L122" s="112">
        <v>5</v>
      </c>
      <c r="M122" s="94">
        <v>20</v>
      </c>
      <c r="N122" s="95">
        <v>22.9</v>
      </c>
      <c r="O122" s="95">
        <v>22.9</v>
      </c>
      <c r="P122" s="97">
        <f>IF(O122=0,0,(O122*(119/113))+(66.5-72))</f>
        <v>18.615929203539824</v>
      </c>
      <c r="Q122" s="94"/>
      <c r="R122" s="97">
        <f>+P122+Q122</f>
        <v>18.615929203539824</v>
      </c>
      <c r="S122" s="117"/>
      <c r="T122" s="94"/>
      <c r="U122" s="97"/>
      <c r="V122" s="97"/>
      <c r="W122" s="94"/>
      <c r="X122" s="117"/>
      <c r="Y122" s="94"/>
      <c r="Z122" s="123"/>
      <c r="AA122" s="95"/>
      <c r="AB122" s="95"/>
      <c r="AC122" s="95"/>
      <c r="AD122" s="95"/>
      <c r="AE122" s="106"/>
      <c r="AF122" s="95"/>
      <c r="AG122" s="95"/>
      <c r="AH122" s="95"/>
      <c r="AI122" s="95"/>
      <c r="AJ122" s="95"/>
      <c r="AK122" s="95"/>
      <c r="AL122" s="95"/>
      <c r="AM122" s="95"/>
      <c r="AN122" s="95"/>
      <c r="AO122" s="95"/>
      <c r="AP122" s="95"/>
      <c r="AQ122" s="95"/>
      <c r="AR122" s="95"/>
      <c r="AS122" s="95"/>
      <c r="AT122" s="95"/>
      <c r="AU122" s="95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/>
      <c r="CL122" s="2"/>
      <c r="CM122" s="2"/>
      <c r="CN122" s="2"/>
      <c r="CO122" s="2"/>
      <c r="CP122" s="2"/>
      <c r="CQ122" s="65"/>
      <c r="CR122" s="65"/>
      <c r="CS122" s="65"/>
      <c r="CT122" s="65"/>
    </row>
    <row r="123" spans="1:98" ht="15.75" customHeight="1" x14ac:dyDescent="0.25">
      <c r="A123" s="117">
        <f>A122+1</f>
        <v>115</v>
      </c>
      <c r="B123" s="94">
        <v>2025</v>
      </c>
      <c r="C123" s="94" t="s">
        <v>37</v>
      </c>
      <c r="D123" s="2" t="s">
        <v>138</v>
      </c>
      <c r="E123" s="117">
        <v>0</v>
      </c>
      <c r="F123" s="94"/>
      <c r="G123" s="112"/>
      <c r="H123" s="112"/>
      <c r="I123" s="112"/>
      <c r="J123" s="112"/>
      <c r="K123" s="112"/>
      <c r="L123" s="112">
        <v>10</v>
      </c>
      <c r="M123" s="94">
        <v>5</v>
      </c>
      <c r="N123" s="95">
        <v>19.399999999999999</v>
      </c>
      <c r="O123" s="95">
        <v>19.399999999999999</v>
      </c>
      <c r="P123" s="97">
        <f>IF(O123=0,0,(O123*(119/113))+(66.5-72))</f>
        <v>14.930088495575223</v>
      </c>
      <c r="Q123" s="94">
        <v>-4</v>
      </c>
      <c r="R123" s="97">
        <f>+P123+Q123</f>
        <v>10.930088495575223</v>
      </c>
      <c r="S123" s="117"/>
      <c r="T123" s="94"/>
      <c r="U123" s="170"/>
      <c r="V123" s="129"/>
      <c r="W123" s="94"/>
      <c r="X123" s="117"/>
      <c r="Y123" s="94"/>
      <c r="Z123" s="123"/>
      <c r="AA123" s="95"/>
      <c r="AB123" s="95"/>
      <c r="AC123" s="95"/>
      <c r="AD123" s="95"/>
      <c r="AE123" s="106"/>
      <c r="AF123" s="95"/>
      <c r="AG123" s="95"/>
      <c r="AH123" s="95"/>
      <c r="AI123" s="95"/>
      <c r="AJ123" s="95"/>
      <c r="AK123" s="95"/>
      <c r="AL123" s="95"/>
      <c r="AM123" s="95"/>
      <c r="AN123" s="95"/>
      <c r="AO123" s="95"/>
      <c r="AP123" s="95"/>
      <c r="AQ123" s="95"/>
      <c r="AR123" s="95"/>
      <c r="AS123" s="95"/>
      <c r="AT123" s="95"/>
      <c r="AU123" s="95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/>
      <c r="CL123" s="2"/>
      <c r="CM123" s="2"/>
      <c r="CN123" s="2"/>
      <c r="CO123" s="2"/>
      <c r="CP123" s="2"/>
      <c r="CQ123" s="65"/>
      <c r="CR123" s="65"/>
      <c r="CS123" s="65"/>
      <c r="CT123" s="65"/>
    </row>
    <row r="124" spans="1:98" ht="15.75" customHeight="1" x14ac:dyDescent="0.25">
      <c r="A124" s="117">
        <f>A123+1</f>
        <v>116</v>
      </c>
      <c r="B124" s="94"/>
      <c r="C124" s="94" t="s">
        <v>32</v>
      </c>
      <c r="D124" s="2" t="s">
        <v>139</v>
      </c>
      <c r="E124" s="117">
        <v>0</v>
      </c>
      <c r="F124" s="94"/>
      <c r="G124" s="112"/>
      <c r="H124" s="112"/>
      <c r="I124" s="112"/>
      <c r="J124" s="112"/>
      <c r="K124" s="112">
        <v>5</v>
      </c>
      <c r="L124" s="112">
        <v>5</v>
      </c>
      <c r="M124" s="94">
        <v>20</v>
      </c>
      <c r="N124" s="95">
        <v>18</v>
      </c>
      <c r="O124" s="95">
        <v>18</v>
      </c>
      <c r="P124" s="97">
        <f>IF(O124=0,0,(O124*(124/113))+(69.3-72))</f>
        <v>17.052212389380529</v>
      </c>
      <c r="Q124" s="94"/>
      <c r="R124" s="97">
        <f>+P124+Q124</f>
        <v>17.052212389380529</v>
      </c>
      <c r="S124" s="94"/>
      <c r="T124" s="94"/>
      <c r="U124" s="86"/>
      <c r="V124" s="97"/>
      <c r="W124" s="94"/>
      <c r="X124" s="117"/>
      <c r="Y124" s="94"/>
      <c r="Z124" s="123"/>
      <c r="AA124" s="95"/>
      <c r="AB124" s="95"/>
      <c r="AC124" s="95"/>
      <c r="AD124" s="95"/>
      <c r="AE124" s="106"/>
      <c r="AF124" s="95"/>
      <c r="AG124" s="95"/>
      <c r="AH124" s="95"/>
      <c r="AI124" s="95"/>
      <c r="AJ124" s="95"/>
      <c r="AK124" s="95"/>
      <c r="AL124" s="95"/>
      <c r="AM124" s="95"/>
      <c r="AN124" s="95"/>
      <c r="AO124" s="95"/>
      <c r="AP124" s="95"/>
      <c r="AQ124" s="95"/>
      <c r="AR124" s="95"/>
      <c r="AS124" s="95"/>
      <c r="AT124" s="95"/>
      <c r="AU124" s="95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/>
      <c r="CL124" s="2"/>
      <c r="CM124" s="2"/>
      <c r="CN124" s="2"/>
      <c r="CO124" s="2"/>
      <c r="CP124" s="2"/>
      <c r="CQ124" s="65"/>
      <c r="CR124" s="65"/>
      <c r="CS124" s="65"/>
      <c r="CT124" s="65"/>
    </row>
    <row r="125" spans="1:98" ht="15.75" customHeight="1" x14ac:dyDescent="0.25">
      <c r="A125" s="117">
        <f>A124+1</f>
        <v>117</v>
      </c>
      <c r="B125" s="94">
        <v>2025</v>
      </c>
      <c r="C125" s="94" t="s">
        <v>37</v>
      </c>
      <c r="D125" s="2" t="s">
        <v>140</v>
      </c>
      <c r="E125" s="117">
        <v>0</v>
      </c>
      <c r="F125" s="94"/>
      <c r="G125" s="112"/>
      <c r="H125" s="112"/>
      <c r="I125" s="112"/>
      <c r="J125" s="112"/>
      <c r="K125" s="112">
        <v>5</v>
      </c>
      <c r="L125" s="112">
        <v>5</v>
      </c>
      <c r="M125" s="94">
        <v>7</v>
      </c>
      <c r="N125" s="95">
        <v>19.5</v>
      </c>
      <c r="O125" s="95">
        <v>19.5</v>
      </c>
      <c r="P125" s="97">
        <f>IF(O125=0,0,(O125*(119/113))+(66.5-72))</f>
        <v>15.035398230088497</v>
      </c>
      <c r="Q125" s="94"/>
      <c r="R125" s="97">
        <f>+P125+Q125</f>
        <v>15.035398230088497</v>
      </c>
      <c r="S125" s="110"/>
      <c r="T125" s="94"/>
      <c r="U125" s="94"/>
      <c r="V125" s="97"/>
      <c r="W125" s="94"/>
      <c r="X125" s="117"/>
      <c r="Y125" s="94"/>
      <c r="Z125" s="123"/>
      <c r="AA125" s="95"/>
      <c r="AB125" s="95"/>
      <c r="AC125" s="95"/>
      <c r="AD125" s="95"/>
      <c r="AE125" s="106"/>
      <c r="AF125" s="95"/>
      <c r="AG125" s="95"/>
      <c r="AH125" s="95"/>
      <c r="AI125" s="95"/>
      <c r="AJ125" s="95"/>
      <c r="AK125" s="95"/>
      <c r="AL125" s="95"/>
      <c r="AM125" s="95"/>
      <c r="AN125" s="95"/>
      <c r="AO125" s="95"/>
      <c r="AP125" s="95"/>
      <c r="AQ125" s="95"/>
      <c r="AR125" s="95"/>
      <c r="AS125" s="95"/>
      <c r="AT125" s="95"/>
      <c r="AU125" s="95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/>
      <c r="CL125" s="2"/>
      <c r="CM125" s="2"/>
      <c r="CN125" s="2"/>
      <c r="CO125" s="2"/>
      <c r="CP125" s="2"/>
      <c r="CQ125" s="65"/>
      <c r="CR125" s="65"/>
      <c r="CS125" s="65"/>
      <c r="CT125" s="65"/>
    </row>
    <row r="126" spans="1:98" ht="15.75" customHeight="1" x14ac:dyDescent="0.25">
      <c r="A126" s="117">
        <f>A125+1</f>
        <v>118</v>
      </c>
      <c r="B126" s="94">
        <v>2025</v>
      </c>
      <c r="C126" s="94" t="s">
        <v>32</v>
      </c>
      <c r="D126" s="2" t="s">
        <v>141</v>
      </c>
      <c r="E126" s="117">
        <v>0</v>
      </c>
      <c r="F126" s="94"/>
      <c r="G126" s="112"/>
      <c r="H126" s="112"/>
      <c r="I126" s="112"/>
      <c r="J126" s="94"/>
      <c r="K126" s="112">
        <v>5</v>
      </c>
      <c r="L126" s="112">
        <v>5</v>
      </c>
      <c r="M126" s="94">
        <v>6</v>
      </c>
      <c r="N126" s="95">
        <v>5.9</v>
      </c>
      <c r="O126" s="95">
        <v>5.9</v>
      </c>
      <c r="P126" s="97">
        <f>IF(O126=0,0,(O126*(124/113))+(69.3-72))</f>
        <v>3.7743362831858382</v>
      </c>
      <c r="Q126" s="94"/>
      <c r="R126" s="97">
        <f>+P126+Q126</f>
        <v>3.7743362831858382</v>
      </c>
      <c r="S126" s="110"/>
      <c r="T126" s="94"/>
      <c r="U126" s="96"/>
      <c r="V126" s="97"/>
      <c r="W126" s="96"/>
      <c r="X126" s="117"/>
      <c r="Y126" s="94"/>
      <c r="Z126" s="123"/>
      <c r="AA126" s="95"/>
      <c r="AB126" s="95"/>
      <c r="AC126" s="95"/>
      <c r="AD126" s="95"/>
      <c r="AE126" s="106"/>
      <c r="AF126" s="95"/>
      <c r="AG126" s="95"/>
      <c r="AH126" s="95"/>
      <c r="AI126" s="95"/>
      <c r="AJ126" s="95"/>
      <c r="AK126" s="95"/>
      <c r="AL126" s="95"/>
      <c r="AM126" s="95"/>
      <c r="AN126" s="95"/>
      <c r="AO126" s="95"/>
      <c r="AP126" s="95"/>
      <c r="AQ126" s="95"/>
      <c r="AR126" s="95"/>
      <c r="AS126" s="95"/>
      <c r="AT126" s="95"/>
      <c r="AU126" s="95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/>
      <c r="CL126" s="2"/>
      <c r="CM126" s="2"/>
      <c r="CN126" s="2"/>
      <c r="CO126" s="2"/>
      <c r="CP126" s="2"/>
      <c r="CQ126" s="65"/>
      <c r="CR126" s="65"/>
      <c r="CS126" s="65"/>
      <c r="CT126" s="65"/>
    </row>
    <row r="127" spans="1:98" ht="15.75" customHeight="1" x14ac:dyDescent="0.25">
      <c r="A127" s="117">
        <f>A126+1</f>
        <v>119</v>
      </c>
      <c r="B127" s="94">
        <v>2025</v>
      </c>
      <c r="C127" s="94" t="s">
        <v>37</v>
      </c>
      <c r="D127" s="2" t="s">
        <v>142</v>
      </c>
      <c r="E127" s="117">
        <v>0</v>
      </c>
      <c r="F127" s="94"/>
      <c r="G127" s="112"/>
      <c r="H127" s="112"/>
      <c r="I127" s="112"/>
      <c r="J127" s="112"/>
      <c r="K127" s="112">
        <v>5</v>
      </c>
      <c r="L127" s="112">
        <v>5</v>
      </c>
      <c r="M127" s="94">
        <v>20</v>
      </c>
      <c r="N127" s="95">
        <v>19.600000000000001</v>
      </c>
      <c r="O127" s="95">
        <v>19.600000000000001</v>
      </c>
      <c r="P127" s="97">
        <f>IF(O127=0,0,(O127*(119/113))+(66.5-72))</f>
        <v>15.140707964601773</v>
      </c>
      <c r="Q127" s="94"/>
      <c r="R127" s="97">
        <f>+P127+Q127</f>
        <v>15.140707964601773</v>
      </c>
      <c r="S127" s="110"/>
      <c r="T127" s="94"/>
      <c r="U127" s="94"/>
      <c r="V127" s="97"/>
      <c r="W127" s="94"/>
      <c r="X127" s="94"/>
      <c r="Y127" s="94"/>
      <c r="Z127" s="123"/>
      <c r="AA127" s="95"/>
      <c r="AB127" s="95"/>
      <c r="AC127" s="95"/>
      <c r="AD127" s="95"/>
      <c r="AE127" s="106"/>
      <c r="AF127" s="95"/>
      <c r="AG127" s="95"/>
      <c r="AH127" s="95"/>
      <c r="AI127" s="95"/>
      <c r="AJ127" s="95"/>
      <c r="AK127" s="95"/>
      <c r="AL127" s="95"/>
      <c r="AM127" s="95"/>
      <c r="AN127" s="95"/>
      <c r="AO127" s="95"/>
      <c r="AP127" s="95"/>
      <c r="AQ127" s="95"/>
      <c r="AR127" s="95"/>
      <c r="AS127" s="95"/>
      <c r="AT127" s="95"/>
      <c r="AU127" s="95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/>
      <c r="CL127" s="2"/>
      <c r="CM127" s="2"/>
      <c r="CN127" s="2"/>
      <c r="CO127" s="2"/>
      <c r="CP127" s="2"/>
      <c r="CQ127" s="65"/>
      <c r="CR127" s="65"/>
      <c r="CS127" s="65"/>
      <c r="CT127" s="65"/>
    </row>
    <row r="128" spans="1:98" ht="15.75" customHeight="1" x14ac:dyDescent="0.25">
      <c r="A128" s="117">
        <f>A127+1</f>
        <v>120</v>
      </c>
      <c r="B128" s="94">
        <v>2025</v>
      </c>
      <c r="C128" s="94" t="s">
        <v>37</v>
      </c>
      <c r="D128" s="65" t="s">
        <v>143</v>
      </c>
      <c r="E128" s="117">
        <v>3</v>
      </c>
      <c r="F128" s="94"/>
      <c r="G128" s="112"/>
      <c r="H128" s="112"/>
      <c r="I128" s="112"/>
      <c r="J128" s="112"/>
      <c r="K128" s="112">
        <v>5</v>
      </c>
      <c r="L128" s="112">
        <v>5</v>
      </c>
      <c r="M128" s="110">
        <v>20</v>
      </c>
      <c r="N128" s="95">
        <v>23</v>
      </c>
      <c r="O128" s="95">
        <v>22.7</v>
      </c>
      <c r="P128" s="97">
        <f>IF(O128=0,0,(O128*(119/113))+(66.5-72))</f>
        <v>18.405309734513274</v>
      </c>
      <c r="Q128" s="110"/>
      <c r="R128" s="97">
        <f>+P128+Q128</f>
        <v>18.405309734513274</v>
      </c>
      <c r="S128" s="110"/>
      <c r="T128" s="94"/>
      <c r="U128" s="114"/>
      <c r="V128" s="97"/>
      <c r="W128" s="94"/>
      <c r="X128" s="117"/>
      <c r="Y128" s="94"/>
      <c r="Z128" s="123"/>
      <c r="AA128" s="95"/>
      <c r="AB128" s="95"/>
      <c r="AC128" s="95"/>
      <c r="AD128" s="95"/>
      <c r="AE128" s="106"/>
      <c r="AF128" s="95"/>
      <c r="AG128" s="95"/>
      <c r="AH128" s="95"/>
      <c r="AI128" s="95"/>
      <c r="AJ128" s="95"/>
      <c r="AK128" s="95"/>
      <c r="AL128" s="95"/>
      <c r="AM128" s="95"/>
      <c r="AN128" s="95"/>
      <c r="AO128" s="95"/>
      <c r="AP128" s="95"/>
      <c r="AQ128" s="95"/>
      <c r="AR128" s="95"/>
      <c r="AS128" s="95"/>
      <c r="AT128" s="95"/>
      <c r="AU128" s="95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/>
      <c r="CL128" s="2"/>
      <c r="CM128" s="2"/>
      <c r="CN128" s="2"/>
      <c r="CO128" s="2"/>
      <c r="CP128" s="2"/>
      <c r="CQ128" s="65"/>
      <c r="CR128" s="65"/>
      <c r="CS128" s="65"/>
      <c r="CT128" s="65"/>
    </row>
    <row r="129" spans="1:98" ht="15.75" customHeight="1" x14ac:dyDescent="0.25">
      <c r="A129" s="117">
        <f>A128+1</f>
        <v>121</v>
      </c>
      <c r="B129" s="94"/>
      <c r="C129" s="94" t="s">
        <v>32</v>
      </c>
      <c r="D129" s="65" t="s">
        <v>144</v>
      </c>
      <c r="E129" s="117">
        <v>0</v>
      </c>
      <c r="F129" s="94"/>
      <c r="G129" s="112"/>
      <c r="H129" s="112"/>
      <c r="I129" s="112"/>
      <c r="J129" s="112"/>
      <c r="K129" s="112">
        <v>5</v>
      </c>
      <c r="L129" s="112"/>
      <c r="M129" s="110">
        <v>20</v>
      </c>
      <c r="N129" s="95">
        <v>20.399999999999999</v>
      </c>
      <c r="O129" s="95">
        <v>20.399999999999999</v>
      </c>
      <c r="P129" s="97">
        <f>IF(O129=0,0,(O129*(124/113))+(69.3-72))</f>
        <v>19.685840707964594</v>
      </c>
      <c r="Q129" s="110"/>
      <c r="R129" s="97">
        <f>+P129+Q129</f>
        <v>19.685840707964594</v>
      </c>
      <c r="S129" s="94"/>
      <c r="T129" s="94"/>
      <c r="U129" s="94"/>
      <c r="V129" s="96"/>
      <c r="W129" s="95"/>
      <c r="X129" s="94"/>
      <c r="Y129" s="94"/>
      <c r="Z129" s="123"/>
      <c r="AA129" s="95"/>
      <c r="AB129" s="95"/>
      <c r="AC129" s="95"/>
      <c r="AD129" s="95"/>
      <c r="AE129" s="106"/>
      <c r="AF129" s="95"/>
      <c r="AG129" s="95"/>
      <c r="AH129" s="95"/>
      <c r="AI129" s="95"/>
      <c r="AJ129" s="95"/>
      <c r="AK129" s="95"/>
      <c r="AL129" s="95"/>
      <c r="AM129" s="95"/>
      <c r="AN129" s="95"/>
      <c r="AO129" s="95"/>
      <c r="AP129" s="95"/>
      <c r="AQ129" s="95"/>
      <c r="AR129" s="95"/>
      <c r="AS129" s="95"/>
      <c r="AT129" s="95"/>
      <c r="AU129" s="95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/>
      <c r="CL129" s="2"/>
      <c r="CM129" s="2"/>
      <c r="CN129" s="2"/>
      <c r="CO129" s="2"/>
      <c r="CP129" s="2"/>
      <c r="CQ129" s="65"/>
      <c r="CR129" s="65"/>
      <c r="CS129" s="65"/>
      <c r="CT129" s="65"/>
    </row>
    <row r="130" spans="1:98" ht="15.75" customHeight="1" x14ac:dyDescent="0.25">
      <c r="A130" s="117">
        <f>A129+1</f>
        <v>122</v>
      </c>
      <c r="B130" s="94">
        <v>2025</v>
      </c>
      <c r="C130" s="94" t="s">
        <v>32</v>
      </c>
      <c r="D130" s="2" t="s">
        <v>145</v>
      </c>
      <c r="E130" s="117">
        <v>2</v>
      </c>
      <c r="F130" s="94"/>
      <c r="G130" s="112"/>
      <c r="H130" s="145"/>
      <c r="I130" s="112"/>
      <c r="J130" s="112"/>
      <c r="K130" s="112">
        <v>5</v>
      </c>
      <c r="L130" s="112">
        <v>5</v>
      </c>
      <c r="M130" s="94">
        <v>20</v>
      </c>
      <c r="N130" s="95">
        <v>9.3000000000000007</v>
      </c>
      <c r="O130" s="95">
        <v>9.3000000000000007</v>
      </c>
      <c r="P130" s="97">
        <f>IF(O130=0,0,(O130*(124/113))+(69.3-72))</f>
        <v>7.505309734513272</v>
      </c>
      <c r="Q130" s="94"/>
      <c r="R130" s="97">
        <f>+P130+Q130</f>
        <v>7.505309734513272</v>
      </c>
      <c r="S130" s="94"/>
      <c r="T130" s="94"/>
      <c r="U130" s="94"/>
      <c r="V130" s="129"/>
      <c r="W130" s="94"/>
      <c r="X130" s="94"/>
      <c r="Y130" s="94"/>
      <c r="Z130" s="123"/>
      <c r="AA130" s="95"/>
      <c r="AB130" s="95"/>
      <c r="AC130" s="95"/>
      <c r="AD130" s="95"/>
      <c r="AE130" s="106"/>
      <c r="AF130" s="95"/>
      <c r="AG130" s="95"/>
      <c r="AH130" s="95"/>
      <c r="AI130" s="95"/>
      <c r="AJ130" s="95"/>
      <c r="AK130" s="95"/>
      <c r="AL130" s="95"/>
      <c r="AM130" s="95"/>
      <c r="AN130" s="95"/>
      <c r="AO130" s="95"/>
      <c r="AP130" s="95"/>
      <c r="AQ130" s="95"/>
      <c r="AR130" s="95"/>
      <c r="AS130" s="95"/>
      <c r="AT130" s="95"/>
      <c r="AU130" s="95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/>
      <c r="CL130" s="2"/>
      <c r="CM130" s="2"/>
      <c r="CN130" s="2"/>
      <c r="CO130" s="2"/>
      <c r="CP130" s="2"/>
      <c r="CQ130" s="65"/>
      <c r="CR130" s="65"/>
      <c r="CS130" s="65"/>
      <c r="CT130" s="65"/>
    </row>
    <row r="131" spans="1:98" ht="15.75" customHeight="1" x14ac:dyDescent="0.25">
      <c r="A131" s="117">
        <f>A130+1</f>
        <v>123</v>
      </c>
      <c r="B131" s="94">
        <v>2025</v>
      </c>
      <c r="C131" s="94" t="s">
        <v>32</v>
      </c>
      <c r="D131" s="2" t="s">
        <v>146</v>
      </c>
      <c r="E131" s="117">
        <v>0</v>
      </c>
      <c r="F131" s="94"/>
      <c r="G131" s="112"/>
      <c r="H131" s="145"/>
      <c r="I131" s="112"/>
      <c r="J131" s="112"/>
      <c r="K131" s="112">
        <v>5</v>
      </c>
      <c r="L131" s="112">
        <v>5</v>
      </c>
      <c r="M131" s="94">
        <v>20</v>
      </c>
      <c r="N131" s="95">
        <v>9.4</v>
      </c>
      <c r="O131" s="95">
        <v>9.4</v>
      </c>
      <c r="P131" s="97">
        <f>IF(O131=0,0,(O131*(124/113))+(69.3-72))</f>
        <v>7.6150442477876084</v>
      </c>
      <c r="Q131" s="94"/>
      <c r="R131" s="97">
        <f>+P131+Q131</f>
        <v>7.6150442477876084</v>
      </c>
      <c r="S131" s="94"/>
      <c r="T131" s="94"/>
      <c r="U131" s="124"/>
      <c r="V131" s="129"/>
      <c r="W131" s="96"/>
      <c r="X131" s="117"/>
      <c r="Y131" s="94"/>
      <c r="Z131" s="123"/>
      <c r="AA131" s="95"/>
      <c r="AB131" s="95"/>
      <c r="AC131" s="95"/>
      <c r="AD131" s="95"/>
      <c r="AE131" s="106"/>
      <c r="AF131" s="95"/>
      <c r="AG131" s="95"/>
      <c r="AH131" s="95"/>
      <c r="AI131" s="95"/>
      <c r="AJ131" s="95"/>
      <c r="AK131" s="95"/>
      <c r="AL131" s="95"/>
      <c r="AM131" s="95"/>
      <c r="AN131" s="95"/>
      <c r="AO131" s="95"/>
      <c r="AP131" s="95"/>
      <c r="AQ131" s="95"/>
      <c r="AR131" s="95"/>
      <c r="AS131" s="95"/>
      <c r="AT131" s="95"/>
      <c r="AU131" s="95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/>
      <c r="CL131" s="2"/>
      <c r="CM131" s="2"/>
      <c r="CN131" s="2"/>
      <c r="CO131" s="2"/>
      <c r="CP131" s="2"/>
      <c r="CQ131" s="65"/>
      <c r="CR131" s="65"/>
      <c r="CS131" s="65"/>
      <c r="CT131" s="65"/>
    </row>
    <row r="132" spans="1:98" ht="15.75" customHeight="1" x14ac:dyDescent="0.25">
      <c r="A132" s="117">
        <f>A131+1</f>
        <v>124</v>
      </c>
      <c r="B132" s="94">
        <v>2025</v>
      </c>
      <c r="C132" s="94" t="s">
        <v>32</v>
      </c>
      <c r="D132" s="2" t="s">
        <v>147</v>
      </c>
      <c r="E132" s="117">
        <v>2</v>
      </c>
      <c r="F132" s="94"/>
      <c r="G132" s="112"/>
      <c r="H132" s="112"/>
      <c r="I132" s="112"/>
      <c r="J132" s="112"/>
      <c r="K132" s="112">
        <v>5</v>
      </c>
      <c r="L132" s="112">
        <v>5</v>
      </c>
      <c r="M132" s="94">
        <v>20</v>
      </c>
      <c r="N132" s="95">
        <v>4.4000000000000004</v>
      </c>
      <c r="O132" s="95">
        <v>4.4000000000000004</v>
      </c>
      <c r="P132" s="97">
        <f>IF(O132=0,0,(O132*(124/113))+(69.3-72))</f>
        <v>2.1283185840707937</v>
      </c>
      <c r="Q132" s="94"/>
      <c r="R132" s="97">
        <f>+P132+Q132</f>
        <v>2.1283185840707937</v>
      </c>
      <c r="S132" s="94"/>
      <c r="T132" s="94"/>
      <c r="U132" s="114"/>
      <c r="V132" s="114"/>
      <c r="W132" s="96"/>
      <c r="X132" s="117"/>
      <c r="Y132" s="94"/>
      <c r="Z132" s="123"/>
      <c r="AA132" s="95"/>
      <c r="AB132" s="95"/>
      <c r="AC132" s="95"/>
      <c r="AD132" s="95"/>
      <c r="AE132" s="106"/>
      <c r="AF132" s="95"/>
      <c r="AG132" s="95"/>
      <c r="AH132" s="95"/>
      <c r="AI132" s="95"/>
      <c r="AJ132" s="95"/>
      <c r="AK132" s="95"/>
      <c r="AL132" s="95"/>
      <c r="AM132" s="95"/>
      <c r="AN132" s="95"/>
      <c r="AO132" s="95"/>
      <c r="AP132" s="95"/>
      <c r="AQ132" s="95"/>
      <c r="AR132" s="95"/>
      <c r="AS132" s="95"/>
      <c r="AT132" s="95"/>
      <c r="AU132" s="95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/>
      <c r="CL132" s="2"/>
      <c r="CM132" s="2"/>
      <c r="CN132" s="2"/>
      <c r="CO132" s="2"/>
      <c r="CP132" s="2"/>
      <c r="CQ132" s="65"/>
      <c r="CR132" s="65"/>
      <c r="CS132" s="65"/>
      <c r="CT132" s="65"/>
    </row>
    <row r="133" spans="1:98" ht="15.75" customHeight="1" x14ac:dyDescent="0.25">
      <c r="A133" s="117">
        <f>A132+1</f>
        <v>125</v>
      </c>
      <c r="B133" s="94">
        <v>2025</v>
      </c>
      <c r="C133" s="94" t="s">
        <v>32</v>
      </c>
      <c r="D133" s="2" t="s">
        <v>148</v>
      </c>
      <c r="E133" s="117">
        <v>0</v>
      </c>
      <c r="F133" s="94"/>
      <c r="G133" s="112"/>
      <c r="H133" s="112"/>
      <c r="I133" s="112"/>
      <c r="J133" s="112"/>
      <c r="K133" s="112"/>
      <c r="L133" s="112">
        <v>10</v>
      </c>
      <c r="M133" s="94">
        <v>20</v>
      </c>
      <c r="N133" s="95">
        <v>3.9</v>
      </c>
      <c r="O133" s="95">
        <v>3.9</v>
      </c>
      <c r="P133" s="97">
        <f>IF(O133=0,0,(O133*(124/113))+(69.3-72))</f>
        <v>1.5796460176991118</v>
      </c>
      <c r="Q133" s="94"/>
      <c r="R133" s="97">
        <f>+P133+Q133</f>
        <v>1.5796460176991118</v>
      </c>
      <c r="S133" s="94"/>
      <c r="T133" s="110"/>
      <c r="U133" s="94"/>
      <c r="V133" s="97"/>
      <c r="W133" s="94"/>
      <c r="X133" s="117"/>
      <c r="Y133" s="94"/>
      <c r="Z133" s="123"/>
      <c r="AA133" s="95"/>
      <c r="AB133" s="95"/>
      <c r="AC133" s="95"/>
      <c r="AD133" s="95"/>
      <c r="AE133" s="106"/>
      <c r="AF133" s="95"/>
      <c r="AG133" s="95"/>
      <c r="AH133" s="95"/>
      <c r="AI133" s="95"/>
      <c r="AJ133" s="95"/>
      <c r="AK133" s="95"/>
      <c r="AL133" s="95"/>
      <c r="AM133" s="95"/>
      <c r="AN133" s="95"/>
      <c r="AO133" s="95"/>
      <c r="AP133" s="95"/>
      <c r="AQ133" s="95"/>
      <c r="AR133" s="95"/>
      <c r="AS133" s="95"/>
      <c r="AT133" s="95"/>
      <c r="AU133" s="95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65"/>
      <c r="CR133" s="65"/>
      <c r="CS133" s="65"/>
      <c r="CT133" s="65"/>
    </row>
    <row r="134" spans="1:98" ht="15.75" customHeight="1" x14ac:dyDescent="0.25">
      <c r="A134" s="117">
        <f>A133+1</f>
        <v>126</v>
      </c>
      <c r="B134" s="110">
        <v>2025</v>
      </c>
      <c r="C134" s="94" t="s">
        <v>32</v>
      </c>
      <c r="D134" s="2" t="s">
        <v>149</v>
      </c>
      <c r="E134" s="117">
        <v>2</v>
      </c>
      <c r="F134" s="110"/>
      <c r="G134" s="112"/>
      <c r="H134" s="112"/>
      <c r="I134" s="112"/>
      <c r="J134" s="112"/>
      <c r="K134" s="112">
        <v>5</v>
      </c>
      <c r="L134" s="112">
        <v>5</v>
      </c>
      <c r="M134" s="94">
        <v>20</v>
      </c>
      <c r="N134" s="95">
        <v>12.5</v>
      </c>
      <c r="O134" s="95">
        <v>12.5</v>
      </c>
      <c r="P134" s="97">
        <f>IF(O134=0,0,(O134*(124/113))+(69.3-72))</f>
        <v>11.016814159292032</v>
      </c>
      <c r="Q134" s="94"/>
      <c r="R134" s="97">
        <f>+P134+Q134</f>
        <v>11.016814159292032</v>
      </c>
      <c r="S134" s="94"/>
      <c r="T134" s="110"/>
      <c r="U134" s="94"/>
      <c r="V134" s="114"/>
      <c r="W134" s="94"/>
      <c r="X134" s="117"/>
      <c r="Y134" s="94"/>
      <c r="Z134" s="123"/>
      <c r="AA134" s="95"/>
      <c r="AB134" s="95"/>
      <c r="AC134" s="95"/>
      <c r="AD134" s="95"/>
      <c r="AE134" s="106"/>
      <c r="AF134" s="95"/>
      <c r="AG134" s="95"/>
      <c r="AH134" s="95"/>
      <c r="AI134" s="95"/>
      <c r="AJ134" s="95"/>
      <c r="AK134" s="95"/>
      <c r="AL134" s="95"/>
      <c r="AM134" s="95"/>
      <c r="AN134" s="95"/>
      <c r="AO134" s="95"/>
      <c r="AP134" s="95"/>
      <c r="AQ134" s="95"/>
      <c r="AR134" s="95"/>
      <c r="AS134" s="95"/>
      <c r="AT134" s="95"/>
      <c r="AU134" s="95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/>
      <c r="CL134" s="2"/>
      <c r="CM134" s="2"/>
      <c r="CN134" s="2"/>
      <c r="CO134" s="2"/>
      <c r="CP134" s="2"/>
      <c r="CQ134" s="65"/>
      <c r="CR134" s="65"/>
      <c r="CS134" s="65"/>
      <c r="CT134" s="65"/>
    </row>
    <row r="135" spans="1:98" ht="15.75" customHeight="1" x14ac:dyDescent="0.25">
      <c r="A135" s="117">
        <f>A134+1</f>
        <v>127</v>
      </c>
      <c r="B135" s="94">
        <v>2025</v>
      </c>
      <c r="C135" s="94" t="s">
        <v>32</v>
      </c>
      <c r="D135" s="2" t="s">
        <v>150</v>
      </c>
      <c r="E135" s="117">
        <v>0</v>
      </c>
      <c r="F135" s="94"/>
      <c r="G135" s="112"/>
      <c r="H135" s="112"/>
      <c r="I135" s="112"/>
      <c r="J135" s="112"/>
      <c r="K135" s="112">
        <v>5</v>
      </c>
      <c r="L135" s="112">
        <v>5</v>
      </c>
      <c r="M135" s="94">
        <v>6</v>
      </c>
      <c r="N135" s="95">
        <v>20.6</v>
      </c>
      <c r="O135" s="95">
        <v>20.6</v>
      </c>
      <c r="P135" s="97">
        <f>IF(O135=0,0,(O135*(124/113))+(69.3-72))</f>
        <v>19.905309734513271</v>
      </c>
      <c r="Q135" s="94"/>
      <c r="R135" s="97">
        <f>+P135+Q135</f>
        <v>19.905309734513271</v>
      </c>
      <c r="S135" s="94"/>
      <c r="T135" s="110"/>
      <c r="U135" s="94"/>
      <c r="V135" s="124"/>
      <c r="W135" s="94"/>
      <c r="X135" s="96"/>
      <c r="Y135" s="94"/>
      <c r="Z135" s="123"/>
      <c r="AA135" s="95"/>
      <c r="AB135" s="95"/>
      <c r="AC135" s="95"/>
      <c r="AD135" s="95"/>
      <c r="AE135" s="106"/>
      <c r="AF135" s="95"/>
      <c r="AG135" s="95"/>
      <c r="AH135" s="95"/>
      <c r="AI135" s="95"/>
      <c r="AJ135" s="95"/>
      <c r="AK135" s="95"/>
      <c r="AL135" s="95"/>
      <c r="AM135" s="95"/>
      <c r="AN135" s="95"/>
      <c r="AO135" s="95"/>
      <c r="AP135" s="95"/>
      <c r="AQ135" s="95"/>
      <c r="AR135" s="95"/>
      <c r="AS135" s="95"/>
      <c r="AT135" s="95"/>
      <c r="AU135" s="95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/>
      <c r="CL135" s="2"/>
      <c r="CM135" s="2"/>
      <c r="CN135" s="2"/>
      <c r="CO135" s="2"/>
      <c r="CP135" s="2"/>
      <c r="CQ135" s="65"/>
      <c r="CR135" s="65"/>
      <c r="CS135" s="65"/>
      <c r="CT135" s="65"/>
    </row>
    <row r="136" spans="1:98" ht="15.75" customHeight="1" x14ac:dyDescent="0.25">
      <c r="A136" s="117">
        <f>A135+1</f>
        <v>128</v>
      </c>
      <c r="B136" s="94">
        <v>2025</v>
      </c>
      <c r="C136" s="94" t="s">
        <v>32</v>
      </c>
      <c r="D136" s="2" t="s">
        <v>151</v>
      </c>
      <c r="E136" s="117">
        <v>0</v>
      </c>
      <c r="F136" s="94"/>
      <c r="G136" s="112"/>
      <c r="H136" s="112"/>
      <c r="I136" s="112"/>
      <c r="J136" s="112"/>
      <c r="K136" s="112">
        <v>5</v>
      </c>
      <c r="L136" s="112">
        <v>5</v>
      </c>
      <c r="M136" s="94">
        <v>7</v>
      </c>
      <c r="N136" s="95">
        <v>19.5</v>
      </c>
      <c r="O136" s="95">
        <v>19.5</v>
      </c>
      <c r="P136" s="97">
        <f>IF(O136=0,0,(O136*(124/113))+(69.3-72))</f>
        <v>18.698230088495571</v>
      </c>
      <c r="Q136" s="94"/>
      <c r="R136" s="97">
        <f>+P136+Q136</f>
        <v>18.698230088495571</v>
      </c>
      <c r="S136" s="94"/>
      <c r="T136" s="94"/>
      <c r="U136" s="94"/>
      <c r="V136" s="124"/>
      <c r="W136" s="94"/>
      <c r="X136" s="94"/>
      <c r="Y136" s="94"/>
      <c r="Z136" s="123"/>
      <c r="AA136" s="95"/>
      <c r="AB136" s="95"/>
      <c r="AC136" s="95"/>
      <c r="AD136" s="95"/>
      <c r="AE136" s="106"/>
      <c r="AF136" s="95"/>
      <c r="AG136" s="95"/>
      <c r="AH136" s="95"/>
      <c r="AI136" s="95"/>
      <c r="AJ136" s="95"/>
      <c r="AK136" s="95"/>
      <c r="AL136" s="95"/>
      <c r="AM136" s="95"/>
      <c r="AN136" s="95"/>
      <c r="AO136" s="95"/>
      <c r="AP136" s="95"/>
      <c r="AQ136" s="95"/>
      <c r="AR136" s="95"/>
      <c r="AS136" s="95"/>
      <c r="AT136" s="95"/>
      <c r="AU136" s="95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/>
      <c r="CL136" s="2"/>
      <c r="CM136" s="2"/>
      <c r="CN136" s="2"/>
      <c r="CO136" s="2"/>
      <c r="CP136" s="2"/>
      <c r="CQ136" s="65"/>
      <c r="CR136" s="65"/>
      <c r="CS136" s="65"/>
      <c r="CT136" s="65"/>
    </row>
    <row r="137" spans="1:98" ht="15.75" customHeight="1" x14ac:dyDescent="0.25">
      <c r="A137" s="117">
        <f>A136+1</f>
        <v>129</v>
      </c>
      <c r="B137" s="94"/>
      <c r="C137" s="94" t="s">
        <v>37</v>
      </c>
      <c r="D137" s="2" t="s">
        <v>152</v>
      </c>
      <c r="E137" s="117">
        <v>0</v>
      </c>
      <c r="F137" s="94"/>
      <c r="G137" s="112"/>
      <c r="H137" s="112"/>
      <c r="I137" s="112"/>
      <c r="J137" s="112"/>
      <c r="K137" s="112">
        <v>5</v>
      </c>
      <c r="L137" s="112"/>
      <c r="M137" s="94">
        <v>20</v>
      </c>
      <c r="N137" s="95">
        <v>18.3</v>
      </c>
      <c r="O137" s="95">
        <v>18.3</v>
      </c>
      <c r="P137" s="97">
        <f>IF(O137=0,0,(O137*(119/113))+(66.5-72))</f>
        <v>13.771681415929205</v>
      </c>
      <c r="Q137" s="94"/>
      <c r="R137" s="97">
        <f>+P137+Q137</f>
        <v>13.771681415929205</v>
      </c>
      <c r="S137" s="94"/>
      <c r="T137" s="94"/>
      <c r="U137" s="124"/>
      <c r="V137" s="124"/>
      <c r="W137" s="94"/>
      <c r="X137" s="94"/>
      <c r="Y137" s="94"/>
      <c r="Z137" s="123"/>
      <c r="AA137" s="95"/>
      <c r="AB137" s="95"/>
      <c r="AC137" s="95"/>
      <c r="AD137" s="95"/>
      <c r="AE137" s="106"/>
      <c r="AF137" s="95"/>
      <c r="AG137" s="95"/>
      <c r="AH137" s="95"/>
      <c r="AI137" s="95"/>
      <c r="AJ137" s="95"/>
      <c r="AK137" s="95"/>
      <c r="AL137" s="95"/>
      <c r="AM137" s="95"/>
      <c r="AN137" s="95"/>
      <c r="AO137" s="95"/>
      <c r="AP137" s="95"/>
      <c r="AQ137" s="95"/>
      <c r="AR137" s="95"/>
      <c r="AS137" s="95"/>
      <c r="AT137" s="95"/>
      <c r="AU137" s="95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/>
      <c r="CL137" s="2"/>
      <c r="CM137" s="2"/>
      <c r="CN137" s="2"/>
      <c r="CO137" s="2"/>
      <c r="CP137" s="2"/>
      <c r="CQ137" s="65"/>
      <c r="CR137" s="65"/>
      <c r="CS137" s="65"/>
      <c r="CT137" s="65"/>
    </row>
    <row r="138" spans="1:98" ht="15.75" customHeight="1" x14ac:dyDescent="0.25">
      <c r="A138" s="117">
        <f>A137+1</f>
        <v>130</v>
      </c>
      <c r="B138" s="94">
        <v>2025</v>
      </c>
      <c r="C138" s="94" t="s">
        <v>32</v>
      </c>
      <c r="D138" s="2" t="s">
        <v>153</v>
      </c>
      <c r="E138" s="117">
        <v>3</v>
      </c>
      <c r="F138" s="94"/>
      <c r="G138" s="112"/>
      <c r="H138" s="112"/>
      <c r="I138" s="112"/>
      <c r="J138" s="112"/>
      <c r="K138" s="112">
        <v>5</v>
      </c>
      <c r="L138" s="112">
        <v>5</v>
      </c>
      <c r="M138" s="94">
        <v>20</v>
      </c>
      <c r="N138" s="95">
        <v>9.5</v>
      </c>
      <c r="O138" s="95">
        <v>9.4</v>
      </c>
      <c r="P138" s="97">
        <f>IF(O138=0,0,(O138*(124/113))+(69.3-72))</f>
        <v>7.6150442477876084</v>
      </c>
      <c r="Q138" s="94"/>
      <c r="R138" s="97">
        <f>+P138+Q138</f>
        <v>7.6150442477876084</v>
      </c>
      <c r="S138" s="94"/>
      <c r="T138" s="94"/>
      <c r="U138" s="114"/>
      <c r="V138" s="114"/>
      <c r="W138" s="146"/>
      <c r="X138" s="146"/>
      <c r="Y138" s="146"/>
      <c r="Z138" s="123"/>
      <c r="AA138" s="95"/>
      <c r="AB138" s="95"/>
      <c r="AC138" s="95"/>
      <c r="AD138" s="95"/>
      <c r="AE138" s="106"/>
      <c r="AF138" s="95"/>
      <c r="AG138" s="95"/>
      <c r="AH138" s="95"/>
      <c r="AI138" s="95"/>
      <c r="AJ138" s="95"/>
      <c r="AK138" s="95"/>
      <c r="AL138" s="95"/>
      <c r="AM138" s="95"/>
      <c r="AN138" s="95"/>
      <c r="AO138" s="95"/>
      <c r="AP138" s="95"/>
      <c r="AQ138" s="95"/>
      <c r="AR138" s="95"/>
      <c r="AS138" s="95"/>
      <c r="AT138" s="95"/>
      <c r="AU138" s="95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/>
      <c r="CL138" s="2"/>
      <c r="CM138" s="2"/>
      <c r="CN138" s="2"/>
      <c r="CO138" s="2"/>
      <c r="CP138" s="2"/>
      <c r="CQ138" s="65"/>
      <c r="CR138" s="65"/>
      <c r="CS138" s="65"/>
      <c r="CT138" s="65"/>
    </row>
    <row r="139" spans="1:98" ht="15.75" customHeight="1" x14ac:dyDescent="0.25">
      <c r="A139" s="117">
        <f>A138+1</f>
        <v>131</v>
      </c>
      <c r="B139" s="94">
        <v>2025</v>
      </c>
      <c r="C139" s="94" t="s">
        <v>32</v>
      </c>
      <c r="D139" s="2" t="s">
        <v>154</v>
      </c>
      <c r="E139" s="117">
        <v>2</v>
      </c>
      <c r="F139" s="94"/>
      <c r="G139" s="112"/>
      <c r="H139" s="112"/>
      <c r="I139" s="112"/>
      <c r="J139" s="94"/>
      <c r="K139" s="112">
        <v>5</v>
      </c>
      <c r="L139" s="112">
        <v>5</v>
      </c>
      <c r="M139" s="94">
        <v>15</v>
      </c>
      <c r="N139" s="95">
        <v>16.5</v>
      </c>
      <c r="O139" s="95">
        <v>16.5</v>
      </c>
      <c r="P139" s="97">
        <f>IF(O139=0,0,(O139*(124/113))+(69.3-72))</f>
        <v>15.406194690265483</v>
      </c>
      <c r="Q139" s="94"/>
      <c r="R139" s="97">
        <f>+P139+Q139</f>
        <v>15.406194690265483</v>
      </c>
      <c r="S139" s="94"/>
      <c r="T139" s="94"/>
      <c r="U139" s="94"/>
      <c r="V139" s="124"/>
      <c r="W139" s="170"/>
      <c r="X139" s="146"/>
      <c r="Y139" s="146"/>
      <c r="Z139" s="123"/>
      <c r="AA139" s="95"/>
      <c r="AB139" s="95"/>
      <c r="AC139" s="95"/>
      <c r="AD139" s="95"/>
      <c r="AE139" s="106"/>
      <c r="AF139" s="95"/>
      <c r="AG139" s="95"/>
      <c r="AH139" s="95"/>
      <c r="AI139" s="95"/>
      <c r="AJ139" s="95"/>
      <c r="AK139" s="95"/>
      <c r="AL139" s="95"/>
      <c r="AM139" s="95"/>
      <c r="AN139" s="95"/>
      <c r="AO139" s="95"/>
      <c r="AP139" s="95"/>
      <c r="AQ139" s="95"/>
      <c r="AR139" s="95"/>
      <c r="AS139" s="95"/>
      <c r="AT139" s="95"/>
      <c r="AU139" s="95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/>
      <c r="CL139" s="2"/>
      <c r="CM139" s="2"/>
      <c r="CN139" s="2"/>
      <c r="CO139" s="2"/>
      <c r="CP139" s="2"/>
      <c r="CQ139" s="65"/>
      <c r="CR139" s="65"/>
      <c r="CS139" s="65"/>
      <c r="CT139" s="65"/>
    </row>
    <row r="140" spans="1:98" ht="15.75" customHeight="1" x14ac:dyDescent="0.25">
      <c r="A140" s="117">
        <f>A139+1</f>
        <v>132</v>
      </c>
      <c r="B140" s="94">
        <v>2025</v>
      </c>
      <c r="C140" s="94" t="s">
        <v>37</v>
      </c>
      <c r="D140" s="2" t="s">
        <v>155</v>
      </c>
      <c r="E140" s="117">
        <v>0</v>
      </c>
      <c r="F140" s="94"/>
      <c r="G140" s="112"/>
      <c r="H140" s="112"/>
      <c r="I140" s="112"/>
      <c r="J140" s="112"/>
      <c r="K140" s="112">
        <v>5</v>
      </c>
      <c r="L140" s="112">
        <v>5</v>
      </c>
      <c r="M140" s="94">
        <v>20</v>
      </c>
      <c r="N140" s="95">
        <v>14.2</v>
      </c>
      <c r="O140" s="95">
        <v>14.2</v>
      </c>
      <c r="P140" s="97">
        <f>IF(O140=0,0,(O140*(119/113))+(66.5-72))</f>
        <v>9.4539823008849559</v>
      </c>
      <c r="Q140" s="94"/>
      <c r="R140" s="97">
        <f>+P140+Q140</f>
        <v>9.4539823008849559</v>
      </c>
      <c r="S140" s="94"/>
      <c r="T140" s="94"/>
      <c r="U140" s="94"/>
      <c r="V140" s="147"/>
      <c r="W140" s="94"/>
      <c r="X140" s="94"/>
      <c r="Y140" s="110"/>
      <c r="Z140" s="123"/>
      <c r="AA140" s="95"/>
      <c r="AB140" s="95"/>
      <c r="AC140" s="95"/>
      <c r="AD140" s="95"/>
      <c r="AE140" s="106"/>
      <c r="AF140" s="95"/>
      <c r="AG140" s="95"/>
      <c r="AH140" s="95"/>
      <c r="AI140" s="95"/>
      <c r="AJ140" s="95"/>
      <c r="AK140" s="95"/>
      <c r="AL140" s="95"/>
      <c r="AM140" s="95"/>
      <c r="AN140" s="95"/>
      <c r="AO140" s="95"/>
      <c r="AP140" s="95"/>
      <c r="AQ140" s="95"/>
      <c r="AR140" s="95"/>
      <c r="AS140" s="95"/>
      <c r="AT140" s="95"/>
      <c r="AU140" s="95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/>
      <c r="CL140" s="2"/>
      <c r="CM140" s="2"/>
      <c r="CN140" s="2"/>
      <c r="CO140" s="2"/>
      <c r="CP140" s="2"/>
      <c r="CQ140" s="65"/>
      <c r="CR140" s="65"/>
      <c r="CS140" s="65"/>
      <c r="CT140" s="65"/>
    </row>
    <row r="141" spans="1:98" ht="15.75" customHeight="1" x14ac:dyDescent="0.25">
      <c r="A141" s="117">
        <f>A140+1</f>
        <v>133</v>
      </c>
      <c r="B141" s="94">
        <v>2025</v>
      </c>
      <c r="C141" s="94" t="s">
        <v>32</v>
      </c>
      <c r="D141" s="2" t="s">
        <v>156</v>
      </c>
      <c r="E141" s="117">
        <v>4</v>
      </c>
      <c r="F141" s="94"/>
      <c r="G141" s="112"/>
      <c r="H141" s="112"/>
      <c r="I141" s="112"/>
      <c r="J141" s="112"/>
      <c r="K141" s="112"/>
      <c r="L141" s="112">
        <v>10</v>
      </c>
      <c r="M141" s="94">
        <v>20</v>
      </c>
      <c r="N141" s="95">
        <v>32.6</v>
      </c>
      <c r="O141" s="95">
        <v>32.6</v>
      </c>
      <c r="P141" s="97">
        <f>IF(O141=0,0,(O141*(124/113))+(69.3-72))</f>
        <v>33.073451327433624</v>
      </c>
      <c r="Q141" s="94"/>
      <c r="R141" s="97">
        <f>+P141+Q141</f>
        <v>33.073451327433624</v>
      </c>
      <c r="S141" s="94"/>
      <c r="T141" s="94"/>
      <c r="U141" s="96"/>
      <c r="V141" s="114"/>
      <c r="W141" s="94"/>
      <c r="X141" s="94"/>
      <c r="Y141" s="94"/>
      <c r="Z141" s="123"/>
      <c r="AA141" s="95"/>
      <c r="AB141" s="95"/>
      <c r="AC141" s="95"/>
      <c r="AD141" s="95"/>
      <c r="AE141" s="106"/>
      <c r="AF141" s="95"/>
      <c r="AG141" s="95"/>
      <c r="AH141" s="95"/>
      <c r="AI141" s="95"/>
      <c r="AJ141" s="95"/>
      <c r="AK141" s="95"/>
      <c r="AL141" s="95"/>
      <c r="AM141" s="95"/>
      <c r="AN141" s="95"/>
      <c r="AO141" s="95"/>
      <c r="AP141" s="95"/>
      <c r="AQ141" s="95"/>
      <c r="AR141" s="95"/>
      <c r="AS141" s="95"/>
      <c r="AT141" s="95"/>
      <c r="AU141" s="95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/>
      <c r="CL141" s="2"/>
      <c r="CM141" s="2"/>
      <c r="CN141" s="2"/>
      <c r="CO141" s="2"/>
      <c r="CP141" s="2"/>
      <c r="CQ141" s="65"/>
      <c r="CR141" s="65"/>
      <c r="CS141" s="65"/>
      <c r="CT141" s="65"/>
    </row>
    <row r="142" spans="1:98" ht="15.75" customHeight="1" x14ac:dyDescent="0.25">
      <c r="A142" s="117">
        <f>A141+1</f>
        <v>134</v>
      </c>
      <c r="B142" s="94">
        <v>2025</v>
      </c>
      <c r="C142" s="94" t="s">
        <v>37</v>
      </c>
      <c r="D142" s="2" t="s">
        <v>157</v>
      </c>
      <c r="E142" s="117">
        <v>0</v>
      </c>
      <c r="F142" s="94"/>
      <c r="G142" s="112"/>
      <c r="H142" s="112"/>
      <c r="I142" s="112"/>
      <c r="J142" s="112"/>
      <c r="K142" s="112">
        <v>5</v>
      </c>
      <c r="L142" s="112">
        <v>5</v>
      </c>
      <c r="M142" s="94">
        <v>20</v>
      </c>
      <c r="N142" s="95">
        <v>19.600000000000001</v>
      </c>
      <c r="O142" s="95">
        <v>19.600000000000001</v>
      </c>
      <c r="P142" s="97">
        <f>IF(O142=0,0,(O142*(119/113))+(66.5-72))</f>
        <v>15.140707964601773</v>
      </c>
      <c r="Q142" s="94"/>
      <c r="R142" s="97">
        <f>+P142+Q142</f>
        <v>15.140707964601773</v>
      </c>
      <c r="S142" s="94"/>
      <c r="T142" s="94"/>
      <c r="U142" s="94"/>
      <c r="V142" s="97"/>
      <c r="W142" s="96"/>
      <c r="X142" s="96"/>
      <c r="Y142" s="94"/>
      <c r="Z142" s="123"/>
      <c r="AA142" s="95"/>
      <c r="AB142" s="95"/>
      <c r="AC142" s="95"/>
      <c r="AD142" s="95"/>
      <c r="AE142" s="106"/>
      <c r="AF142" s="95"/>
      <c r="AG142" s="95"/>
      <c r="AH142" s="95"/>
      <c r="AI142" s="95"/>
      <c r="AJ142" s="95"/>
      <c r="AK142" s="95"/>
      <c r="AL142" s="95"/>
      <c r="AM142" s="95"/>
      <c r="AN142" s="95"/>
      <c r="AO142" s="95"/>
      <c r="AP142" s="95"/>
      <c r="AQ142" s="95"/>
      <c r="AR142" s="95"/>
      <c r="AS142" s="95"/>
      <c r="AT142" s="95"/>
      <c r="AU142" s="95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/>
      <c r="CL142" s="2"/>
      <c r="CM142" s="2"/>
      <c r="CN142" s="2"/>
      <c r="CO142" s="2"/>
      <c r="CP142" s="2"/>
      <c r="CQ142" s="65"/>
      <c r="CR142" s="65"/>
      <c r="CS142" s="65"/>
      <c r="CT142" s="65"/>
    </row>
    <row r="143" spans="1:98" ht="15.75" customHeight="1" x14ac:dyDescent="0.25">
      <c r="A143" s="117">
        <f>A142+1</f>
        <v>135</v>
      </c>
      <c r="B143" s="94">
        <v>2025</v>
      </c>
      <c r="C143" s="94" t="s">
        <v>32</v>
      </c>
      <c r="D143" s="2" t="s">
        <v>158</v>
      </c>
      <c r="E143" s="117">
        <v>0</v>
      </c>
      <c r="F143" s="94"/>
      <c r="G143" s="112"/>
      <c r="H143" s="112"/>
      <c r="I143" s="112"/>
      <c r="J143" s="112"/>
      <c r="K143" s="112">
        <v>5</v>
      </c>
      <c r="L143" s="112">
        <v>5</v>
      </c>
      <c r="M143" s="94">
        <v>9</v>
      </c>
      <c r="N143" s="95">
        <v>12.1</v>
      </c>
      <c r="O143" s="95">
        <v>12.1</v>
      </c>
      <c r="P143" s="97">
        <f>IF(O143=0,0,(O143*(124/113))+(69.3-72))</f>
        <v>10.577876106194687</v>
      </c>
      <c r="Q143" s="94"/>
      <c r="R143" s="97">
        <f>+P143+Q143</f>
        <v>10.577876106194687</v>
      </c>
      <c r="S143" s="94"/>
      <c r="T143" s="94"/>
      <c r="U143" s="94"/>
      <c r="V143" s="97"/>
      <c r="W143" s="94"/>
      <c r="X143" s="94"/>
      <c r="Y143" s="94"/>
      <c r="Z143" s="123"/>
      <c r="AA143" s="95"/>
      <c r="AB143" s="95"/>
      <c r="AC143" s="95"/>
      <c r="AD143" s="95"/>
      <c r="AE143" s="106"/>
      <c r="AF143" s="95"/>
      <c r="AG143" s="95"/>
      <c r="AH143" s="95"/>
      <c r="AI143" s="95"/>
      <c r="AJ143" s="95"/>
      <c r="AK143" s="95"/>
      <c r="AL143" s="95"/>
      <c r="AM143" s="95"/>
      <c r="AN143" s="95"/>
      <c r="AO143" s="95"/>
      <c r="AP143" s="95"/>
      <c r="AQ143" s="95"/>
      <c r="AR143" s="95"/>
      <c r="AS143" s="95"/>
      <c r="AT143" s="95"/>
      <c r="AU143" s="95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/>
      <c r="CL143" s="2"/>
      <c r="CM143" s="2"/>
      <c r="CN143" s="2"/>
      <c r="CO143" s="2"/>
      <c r="CP143" s="2"/>
      <c r="CQ143" s="65"/>
      <c r="CR143" s="65"/>
      <c r="CS143" s="65"/>
      <c r="CT143" s="65"/>
    </row>
    <row r="144" spans="1:98" ht="15.75" customHeight="1" x14ac:dyDescent="0.25">
      <c r="A144" s="117">
        <f>A143+1</f>
        <v>136</v>
      </c>
      <c r="B144" s="94">
        <v>2025</v>
      </c>
      <c r="C144" s="94" t="s">
        <v>32</v>
      </c>
      <c r="D144" s="2" t="s">
        <v>159</v>
      </c>
      <c r="E144" s="117">
        <v>0</v>
      </c>
      <c r="F144" s="94"/>
      <c r="G144" s="112"/>
      <c r="H144" s="112"/>
      <c r="I144" s="112"/>
      <c r="J144" s="112"/>
      <c r="K144" s="112"/>
      <c r="L144" s="112"/>
      <c r="M144" s="94">
        <v>5</v>
      </c>
      <c r="N144" s="95">
        <v>19</v>
      </c>
      <c r="O144" s="95">
        <v>19</v>
      </c>
      <c r="P144" s="97">
        <f>IF(O144=0,0,(O144*(124/113))+(69.3-72))</f>
        <v>18.149557522123889</v>
      </c>
      <c r="Q144" s="94">
        <v>-4</v>
      </c>
      <c r="R144" s="97">
        <f>+P144+Q144</f>
        <v>14.149557522123889</v>
      </c>
      <c r="S144" s="94"/>
      <c r="T144" s="94"/>
      <c r="U144" s="94"/>
      <c r="V144" s="124"/>
      <c r="W144" s="96"/>
      <c r="X144" s="96"/>
      <c r="Y144" s="96"/>
      <c r="Z144" s="123"/>
      <c r="AA144" s="95"/>
      <c r="AB144" s="95"/>
      <c r="AC144" s="95"/>
      <c r="AD144" s="95"/>
      <c r="AE144" s="106"/>
      <c r="AF144" s="95"/>
      <c r="AG144" s="95"/>
      <c r="AH144" s="95"/>
      <c r="AI144" s="95"/>
      <c r="AJ144" s="95"/>
      <c r="AK144" s="95"/>
      <c r="AL144" s="95"/>
      <c r="AM144" s="95"/>
      <c r="AN144" s="95"/>
      <c r="AO144" s="95"/>
      <c r="AP144" s="95"/>
      <c r="AQ144" s="95"/>
      <c r="AR144" s="95"/>
      <c r="AS144" s="95"/>
      <c r="AT144" s="95"/>
      <c r="AU144" s="95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/>
      <c r="CL144" s="2"/>
      <c r="CM144" s="2"/>
      <c r="CN144" s="2"/>
      <c r="CO144" s="2"/>
      <c r="CP144" s="2"/>
      <c r="CQ144" s="65"/>
      <c r="CR144" s="65"/>
      <c r="CS144" s="65"/>
      <c r="CT144" s="65"/>
    </row>
    <row r="145" spans="1:98" ht="15.75" customHeight="1" x14ac:dyDescent="0.25">
      <c r="A145" s="117">
        <f>A144+1</f>
        <v>137</v>
      </c>
      <c r="B145" s="94">
        <v>2025</v>
      </c>
      <c r="C145" s="94" t="s">
        <v>37</v>
      </c>
      <c r="D145" s="2" t="s">
        <v>160</v>
      </c>
      <c r="E145" s="117">
        <v>0</v>
      </c>
      <c r="F145" s="96"/>
      <c r="G145" s="112"/>
      <c r="H145" s="94"/>
      <c r="I145" s="112"/>
      <c r="J145" s="112"/>
      <c r="K145" s="112">
        <v>5</v>
      </c>
      <c r="L145" s="112">
        <v>5</v>
      </c>
      <c r="M145" s="94">
        <v>5</v>
      </c>
      <c r="N145" s="95">
        <v>19.899999999999999</v>
      </c>
      <c r="O145" s="95">
        <v>19.899999999999999</v>
      </c>
      <c r="P145" s="97">
        <f>IF(O145=0,0,(O145*(119/113))+(66.5-72))</f>
        <v>15.456637168141594</v>
      </c>
      <c r="Q145" s="94">
        <v>-4</v>
      </c>
      <c r="R145" s="97">
        <f>+P145+Q145</f>
        <v>11.456637168141594</v>
      </c>
      <c r="T145" s="94"/>
      <c r="U145" s="94"/>
      <c r="V145" s="124"/>
      <c r="W145" s="94"/>
      <c r="X145" s="117"/>
      <c r="Y145" s="94"/>
      <c r="Z145" s="106"/>
      <c r="AA145" s="95"/>
      <c r="AB145" s="95"/>
      <c r="AC145" s="95"/>
      <c r="AD145" s="95"/>
      <c r="AE145" s="106"/>
      <c r="AF145" s="95"/>
      <c r="AG145" s="95"/>
      <c r="AH145" s="95"/>
      <c r="AI145" s="95"/>
      <c r="AJ145" s="95"/>
      <c r="AK145" s="95"/>
      <c r="AL145" s="95"/>
      <c r="AM145" s="95"/>
      <c r="AN145" s="95"/>
      <c r="AO145" s="95"/>
      <c r="AP145" s="95"/>
      <c r="AQ145" s="95"/>
      <c r="AR145" s="95"/>
      <c r="AS145" s="95"/>
      <c r="AT145" s="95"/>
      <c r="AU145" s="95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/>
      <c r="CL145" s="2"/>
      <c r="CM145" s="2"/>
      <c r="CN145" s="2"/>
      <c r="CO145" s="2"/>
      <c r="CP145" s="2"/>
      <c r="CQ145" s="65"/>
      <c r="CR145" s="65"/>
      <c r="CS145" s="65"/>
      <c r="CT145" s="65"/>
    </row>
    <row r="146" spans="1:98" ht="15.75" customHeight="1" x14ac:dyDescent="0.25">
      <c r="A146" s="117">
        <f>A145+1</f>
        <v>138</v>
      </c>
      <c r="B146" s="94"/>
      <c r="C146" s="94" t="s">
        <v>37</v>
      </c>
      <c r="D146" s="2" t="s">
        <v>161</v>
      </c>
      <c r="E146" s="117">
        <v>0</v>
      </c>
      <c r="F146" s="110"/>
      <c r="G146" s="112"/>
      <c r="H146" s="114"/>
      <c r="I146" s="112"/>
      <c r="J146" s="112"/>
      <c r="K146" s="112">
        <v>5</v>
      </c>
      <c r="L146" s="112">
        <v>5</v>
      </c>
      <c r="M146" s="94">
        <v>20</v>
      </c>
      <c r="N146" s="95">
        <v>19.8</v>
      </c>
      <c r="O146" s="95">
        <v>19.8</v>
      </c>
      <c r="P146" s="97">
        <f>IF(O146=0,0,(O146*(119/113))+(66.5-72))</f>
        <v>15.35132743362832</v>
      </c>
      <c r="Q146" s="94"/>
      <c r="R146" s="97">
        <f>+P146+Q146</f>
        <v>15.35132743362832</v>
      </c>
      <c r="S146" s="94"/>
      <c r="T146" s="94"/>
      <c r="U146" s="88"/>
      <c r="V146" s="124"/>
      <c r="W146" s="94"/>
      <c r="X146" s="117"/>
      <c r="Y146" s="94"/>
      <c r="Z146" s="106"/>
      <c r="AA146" s="95"/>
      <c r="AB146" s="95"/>
      <c r="AC146" s="95"/>
      <c r="AD146" s="95"/>
      <c r="AE146" s="106"/>
      <c r="AF146" s="95"/>
      <c r="AG146" s="95"/>
      <c r="AH146" s="95"/>
      <c r="AI146" s="95"/>
      <c r="AJ146" s="95"/>
      <c r="AK146" s="95"/>
      <c r="AL146" s="95"/>
      <c r="AM146" s="95"/>
      <c r="AN146" s="95"/>
      <c r="AO146" s="95"/>
      <c r="AP146" s="95"/>
      <c r="AQ146" s="95"/>
      <c r="AR146" s="95"/>
      <c r="AS146" s="95"/>
      <c r="AT146" s="95"/>
      <c r="AU146" s="95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/>
      <c r="CL146" s="2"/>
      <c r="CM146" s="2"/>
      <c r="CN146" s="2"/>
      <c r="CO146" s="2"/>
      <c r="CP146" s="2"/>
      <c r="CQ146" s="65"/>
      <c r="CR146" s="65"/>
      <c r="CS146" s="65"/>
      <c r="CT146" s="65"/>
    </row>
    <row r="147" spans="1:98" ht="15.75" customHeight="1" x14ac:dyDescent="0.25">
      <c r="A147" s="117">
        <f>A146+1</f>
        <v>139</v>
      </c>
      <c r="B147" s="94">
        <v>2025</v>
      </c>
      <c r="C147" s="94" t="s">
        <v>32</v>
      </c>
      <c r="D147" s="2" t="s">
        <v>162</v>
      </c>
      <c r="E147" s="117">
        <v>2</v>
      </c>
      <c r="F147" s="94"/>
      <c r="G147" s="112"/>
      <c r="H147" s="112"/>
      <c r="I147" s="112"/>
      <c r="J147" s="112"/>
      <c r="K147" s="112">
        <v>5</v>
      </c>
      <c r="L147" s="112">
        <v>5</v>
      </c>
      <c r="M147" s="94">
        <v>20</v>
      </c>
      <c r="N147" s="95">
        <v>9.3000000000000007</v>
      </c>
      <c r="O147" s="95">
        <v>9.4</v>
      </c>
      <c r="P147" s="97">
        <f>IF(O147=0,0,(O147*(124/113))+(69.3-72))</f>
        <v>7.6150442477876084</v>
      </c>
      <c r="Q147" s="94"/>
      <c r="R147" s="97">
        <f>+P147+Q147</f>
        <v>7.6150442477876084</v>
      </c>
      <c r="S147" s="94"/>
      <c r="T147" s="94"/>
      <c r="U147" s="94"/>
      <c r="V147" s="96"/>
      <c r="W147" s="94"/>
      <c r="X147" s="95"/>
      <c r="Y147" s="94"/>
      <c r="Z147" s="106"/>
      <c r="AA147" s="95"/>
      <c r="AB147" s="95"/>
      <c r="AC147" s="95"/>
      <c r="AD147" s="95"/>
      <c r="AE147" s="111"/>
      <c r="AF147" s="95"/>
      <c r="AG147" s="95"/>
      <c r="AH147" s="95"/>
      <c r="AI147" s="95"/>
      <c r="AJ147" s="95"/>
      <c r="AK147" s="95"/>
      <c r="AL147" s="95"/>
      <c r="AM147" s="95"/>
      <c r="AN147" s="95"/>
      <c r="AO147" s="95"/>
      <c r="AP147" s="95"/>
      <c r="AQ147" s="95"/>
      <c r="AR147" s="95"/>
      <c r="AS147" s="95"/>
      <c r="AT147" s="95"/>
      <c r="AU147" s="95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/>
      <c r="CL147" s="2"/>
      <c r="CM147" s="2"/>
      <c r="CN147" s="2"/>
      <c r="CO147" s="2"/>
      <c r="CP147" s="2"/>
      <c r="CQ147" s="65"/>
      <c r="CR147" s="65"/>
      <c r="CS147" s="65"/>
      <c r="CT147" s="65"/>
    </row>
    <row r="148" spans="1:98" ht="15.75" customHeight="1" x14ac:dyDescent="0.25">
      <c r="A148" s="117">
        <f>A147+1</f>
        <v>140</v>
      </c>
      <c r="B148" s="94">
        <v>2025</v>
      </c>
      <c r="C148" s="94" t="s">
        <v>32</v>
      </c>
      <c r="D148" s="21" t="s">
        <v>163</v>
      </c>
      <c r="E148" s="117">
        <v>0</v>
      </c>
      <c r="F148" s="94"/>
      <c r="G148" s="112"/>
      <c r="H148" s="112"/>
      <c r="I148" s="112"/>
      <c r="J148" s="112"/>
      <c r="K148" s="112">
        <v>5</v>
      </c>
      <c r="L148" s="112">
        <v>5</v>
      </c>
      <c r="M148" s="94">
        <v>20</v>
      </c>
      <c r="N148" s="95">
        <v>13.1</v>
      </c>
      <c r="O148" s="95">
        <v>13.1</v>
      </c>
      <c r="P148" s="97">
        <f>IF(O148=0,0,(O148*(124/113))+(69.3-72))</f>
        <v>11.675221238938049</v>
      </c>
      <c r="Q148" s="94"/>
      <c r="R148" s="97">
        <f>+P148+Q148</f>
        <v>11.675221238938049</v>
      </c>
      <c r="S148" s="110"/>
      <c r="T148" s="94"/>
      <c r="U148" s="124"/>
      <c r="V148" s="124"/>
      <c r="W148" s="94"/>
      <c r="X148" s="95"/>
      <c r="Y148" s="94"/>
      <c r="Z148" s="106"/>
      <c r="AA148" s="95"/>
      <c r="AB148" s="95"/>
      <c r="AC148" s="95"/>
      <c r="AD148" s="95"/>
      <c r="AE148" s="111"/>
      <c r="AF148" s="95"/>
      <c r="AG148" s="95"/>
      <c r="AH148" s="95"/>
      <c r="AI148" s="95"/>
      <c r="AJ148" s="95"/>
      <c r="AK148" s="95"/>
      <c r="AL148" s="95"/>
      <c r="AM148" s="95"/>
      <c r="AN148" s="95"/>
      <c r="AO148" s="95"/>
      <c r="AP148" s="95"/>
      <c r="AQ148" s="95"/>
      <c r="AR148" s="95"/>
      <c r="AS148" s="95"/>
      <c r="AT148" s="95"/>
      <c r="AU148" s="95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/>
      <c r="CL148" s="2"/>
      <c r="CM148" s="2"/>
      <c r="CN148" s="2"/>
      <c r="CO148" s="2"/>
      <c r="CP148" s="2"/>
      <c r="CQ148" s="65"/>
      <c r="CR148" s="65"/>
      <c r="CS148" s="65"/>
      <c r="CT148" s="65"/>
    </row>
    <row r="149" spans="1:98" ht="15.75" customHeight="1" x14ac:dyDescent="0.25">
      <c r="A149" s="117">
        <f>A148+1</f>
        <v>141</v>
      </c>
      <c r="B149" s="94">
        <v>2025</v>
      </c>
      <c r="C149" s="94" t="s">
        <v>32</v>
      </c>
      <c r="D149" s="2" t="s">
        <v>164</v>
      </c>
      <c r="E149" s="117">
        <v>0</v>
      </c>
      <c r="F149" s="94"/>
      <c r="G149" s="112"/>
      <c r="H149" s="112"/>
      <c r="I149" s="112"/>
      <c r="J149" s="112"/>
      <c r="K149" s="112"/>
      <c r="L149" s="112"/>
      <c r="M149" s="94">
        <v>5</v>
      </c>
      <c r="N149" s="95">
        <v>25.1</v>
      </c>
      <c r="O149" s="95">
        <v>25.1</v>
      </c>
      <c r="P149" s="97">
        <f>IF(O149=0,0,(O149*(124/113))+(69.3-72))</f>
        <v>24.843362831858403</v>
      </c>
      <c r="Q149" s="94">
        <v>-4</v>
      </c>
      <c r="R149" s="97">
        <f>+P149+Q149</f>
        <v>20.843362831858403</v>
      </c>
      <c r="S149" s="110"/>
      <c r="T149" s="94"/>
      <c r="U149" s="94"/>
      <c r="V149" s="94"/>
      <c r="W149" s="94"/>
      <c r="X149" s="117"/>
      <c r="Y149" s="94"/>
      <c r="Z149" s="106"/>
      <c r="AA149" s="95"/>
      <c r="AB149" s="95"/>
      <c r="AC149" s="95"/>
      <c r="AD149" s="95"/>
      <c r="AE149" s="111"/>
      <c r="AF149" s="95"/>
      <c r="AG149" s="95"/>
      <c r="AH149" s="95"/>
      <c r="AI149" s="95"/>
      <c r="AJ149" s="95"/>
      <c r="AK149" s="95"/>
      <c r="AL149" s="95"/>
      <c r="AM149" s="95"/>
      <c r="AN149" s="95"/>
      <c r="AO149" s="95"/>
      <c r="AP149" s="95"/>
      <c r="AQ149" s="95"/>
      <c r="AR149" s="95"/>
      <c r="AS149" s="95"/>
      <c r="AT149" s="95"/>
      <c r="AU149" s="95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/>
      <c r="CL149" s="2"/>
      <c r="CM149" s="2"/>
      <c r="CN149" s="2"/>
      <c r="CO149" s="2"/>
      <c r="CP149" s="2"/>
      <c r="CQ149" s="65"/>
      <c r="CR149" s="65"/>
      <c r="CS149" s="65"/>
      <c r="CT149" s="65"/>
    </row>
    <row r="150" spans="1:98" ht="15.75" customHeight="1" x14ac:dyDescent="0.25">
      <c r="A150" s="117">
        <f>A149+1</f>
        <v>142</v>
      </c>
      <c r="B150" s="94">
        <v>2025</v>
      </c>
      <c r="C150" s="94" t="s">
        <v>32</v>
      </c>
      <c r="D150" s="95" t="s">
        <v>363</v>
      </c>
      <c r="E150" s="117"/>
      <c r="F150" s="94"/>
      <c r="G150" s="112"/>
      <c r="H150" s="112"/>
      <c r="I150" s="112"/>
      <c r="J150" s="112"/>
      <c r="K150" s="112"/>
      <c r="L150" s="112"/>
      <c r="M150" s="94">
        <v>6</v>
      </c>
      <c r="N150" s="95">
        <v>14.8</v>
      </c>
      <c r="O150" s="95">
        <v>14.8</v>
      </c>
      <c r="P150" s="97">
        <f>IF(O150=0,0,(O150*(124/113))+(69.3-72))</f>
        <v>13.540707964601769</v>
      </c>
      <c r="Q150" s="94"/>
      <c r="R150" s="97">
        <f>+P150+Q150</f>
        <v>13.540707964601769</v>
      </c>
      <c r="S150" s="110"/>
      <c r="T150" s="94"/>
      <c r="U150" s="94"/>
      <c r="V150" s="94"/>
      <c r="W150" s="124"/>
      <c r="X150" s="117"/>
      <c r="Y150" s="94"/>
      <c r="Z150" s="106"/>
      <c r="AA150" s="95"/>
      <c r="AB150" s="95"/>
      <c r="AC150" s="95"/>
      <c r="AD150" s="95"/>
      <c r="AE150" s="111"/>
      <c r="AF150" s="95"/>
      <c r="AG150" s="95"/>
      <c r="AH150" s="95"/>
      <c r="AI150" s="95"/>
      <c r="AJ150" s="95"/>
      <c r="AK150" s="95"/>
      <c r="AL150" s="95"/>
      <c r="AM150" s="95"/>
      <c r="AN150" s="95"/>
      <c r="AO150" s="95"/>
      <c r="AP150" s="95"/>
      <c r="AQ150" s="95"/>
      <c r="AR150" s="95"/>
      <c r="AS150" s="95"/>
      <c r="AT150" s="95"/>
      <c r="AU150" s="95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/>
      <c r="CL150" s="2"/>
      <c r="CM150" s="2"/>
      <c r="CN150" s="2"/>
      <c r="CO150" s="2"/>
      <c r="CP150" s="2"/>
      <c r="CQ150" s="65"/>
      <c r="CR150" s="65"/>
      <c r="CS150" s="65"/>
      <c r="CT150" s="65"/>
    </row>
    <row r="151" spans="1:98" ht="15.75" customHeight="1" x14ac:dyDescent="0.25">
      <c r="A151" s="117">
        <f>A150+1</f>
        <v>143</v>
      </c>
      <c r="B151" s="94"/>
      <c r="C151" s="94" t="s">
        <v>32</v>
      </c>
      <c r="D151" s="2" t="s">
        <v>165</v>
      </c>
      <c r="E151" s="117">
        <v>0</v>
      </c>
      <c r="F151" s="94"/>
      <c r="G151" s="112"/>
      <c r="H151" s="112"/>
      <c r="I151" s="112"/>
      <c r="J151" s="112"/>
      <c r="K151" s="112">
        <v>5</v>
      </c>
      <c r="L151" s="112"/>
      <c r="M151" s="94">
        <v>20</v>
      </c>
      <c r="N151" s="95">
        <v>17.3</v>
      </c>
      <c r="O151" s="95">
        <v>17.3</v>
      </c>
      <c r="P151" s="97">
        <f>IF(O151=0,0,(O151*(124/113))+(69.3-72))</f>
        <v>16.284070796460174</v>
      </c>
      <c r="Q151" s="94"/>
      <c r="R151" s="97">
        <f>+P151+Q151</f>
        <v>16.284070796460174</v>
      </c>
      <c r="T151" s="94"/>
      <c r="U151" s="94"/>
      <c r="V151" s="124"/>
      <c r="W151" s="94"/>
      <c r="X151" s="95"/>
      <c r="Y151" s="94"/>
      <c r="Z151" s="106"/>
      <c r="AA151" s="95"/>
      <c r="AB151" s="95"/>
      <c r="AC151" s="95"/>
      <c r="AD151" s="95"/>
      <c r="AE151" s="111"/>
      <c r="AF151" s="95"/>
      <c r="AG151" s="95"/>
      <c r="AH151" s="95"/>
      <c r="AI151" s="95"/>
      <c r="AJ151" s="95"/>
      <c r="AK151" s="95"/>
      <c r="AL151" s="95"/>
      <c r="AM151" s="95"/>
      <c r="AN151" s="95"/>
      <c r="AO151" s="95"/>
      <c r="AP151" s="95"/>
      <c r="AQ151" s="95"/>
      <c r="AR151" s="95"/>
      <c r="AS151" s="95"/>
      <c r="AT151" s="95"/>
      <c r="AU151" s="95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/>
      <c r="CL151" s="2"/>
      <c r="CM151" s="2"/>
      <c r="CN151" s="2"/>
      <c r="CO151" s="2"/>
      <c r="CP151" s="2"/>
      <c r="CQ151" s="65"/>
      <c r="CR151" s="65"/>
      <c r="CS151" s="65"/>
      <c r="CT151" s="65"/>
    </row>
    <row r="152" spans="1:98" ht="15.75" customHeight="1" x14ac:dyDescent="0.25">
      <c r="A152" s="117">
        <f>A151+1</f>
        <v>144</v>
      </c>
      <c r="B152" s="94">
        <v>2025</v>
      </c>
      <c r="C152" s="94" t="s">
        <v>32</v>
      </c>
      <c r="D152" s="2" t="s">
        <v>166</v>
      </c>
      <c r="E152" s="117">
        <v>2</v>
      </c>
      <c r="F152" s="94"/>
      <c r="G152" s="112"/>
      <c r="H152" s="112"/>
      <c r="I152" s="112"/>
      <c r="J152" s="112"/>
      <c r="K152" s="112"/>
      <c r="L152" s="112">
        <v>10</v>
      </c>
      <c r="M152" s="94">
        <v>20</v>
      </c>
      <c r="N152" s="95">
        <v>16.100000000000001</v>
      </c>
      <c r="O152" s="95">
        <v>16.100000000000001</v>
      </c>
      <c r="P152" s="97">
        <f>IF(O152=0,0,(O152*(124/113))+(69.3-72))</f>
        <v>14.967256637168138</v>
      </c>
      <c r="Q152" s="94"/>
      <c r="R152" s="97">
        <f>+P152+Q152</f>
        <v>14.967256637168138</v>
      </c>
      <c r="S152" s="94"/>
      <c r="T152" s="94"/>
      <c r="U152" s="114"/>
      <c r="V152" s="124"/>
      <c r="W152" s="94"/>
      <c r="X152" s="95"/>
      <c r="Y152" s="94"/>
      <c r="Z152" s="106"/>
      <c r="AA152" s="95"/>
      <c r="AB152" s="95"/>
      <c r="AC152" s="95"/>
      <c r="AD152" s="95"/>
      <c r="AE152" s="111"/>
      <c r="AF152" s="95"/>
      <c r="AG152" s="95"/>
      <c r="AH152" s="95"/>
      <c r="AI152" s="95"/>
      <c r="AJ152" s="95"/>
      <c r="AK152" s="95"/>
      <c r="AL152" s="95"/>
      <c r="AM152" s="95"/>
      <c r="AN152" s="95"/>
      <c r="AO152" s="95"/>
      <c r="AP152" s="95"/>
      <c r="AQ152" s="95"/>
      <c r="AR152" s="95"/>
      <c r="AS152" s="95"/>
      <c r="AT152" s="95"/>
      <c r="AU152" s="95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/>
      <c r="CL152" s="2"/>
      <c r="CM152" s="2"/>
      <c r="CN152" s="2"/>
      <c r="CO152" s="2"/>
      <c r="CP152" s="2"/>
      <c r="CQ152" s="65"/>
      <c r="CR152" s="65"/>
      <c r="CS152" s="65"/>
      <c r="CT152" s="65"/>
    </row>
    <row r="153" spans="1:98" ht="15.75" customHeight="1" x14ac:dyDescent="0.25">
      <c r="A153" s="117">
        <f>A152+1</f>
        <v>145</v>
      </c>
      <c r="B153" s="94">
        <v>2025</v>
      </c>
      <c r="C153" s="94" t="s">
        <v>32</v>
      </c>
      <c r="D153" s="2" t="s">
        <v>167</v>
      </c>
      <c r="E153" s="117">
        <v>4</v>
      </c>
      <c r="F153" s="94"/>
      <c r="G153" s="112"/>
      <c r="H153" s="112"/>
      <c r="I153" s="112"/>
      <c r="J153" s="112"/>
      <c r="K153" s="112"/>
      <c r="L153" s="112">
        <v>10</v>
      </c>
      <c r="M153" s="94">
        <v>20</v>
      </c>
      <c r="N153" s="95">
        <v>8.4</v>
      </c>
      <c r="O153" s="95">
        <v>8.6</v>
      </c>
      <c r="P153" s="97">
        <f>IF(O153=0,0,(O153*(124/113))+(69.3-72))</f>
        <v>6.7371681415929157</v>
      </c>
      <c r="Q153" s="94"/>
      <c r="R153" s="97">
        <f>+P153+Q153</f>
        <v>6.7371681415929157</v>
      </c>
      <c r="S153" s="94"/>
      <c r="T153" s="110"/>
      <c r="U153" s="94"/>
      <c r="V153" s="124"/>
      <c r="W153" s="94"/>
      <c r="X153" s="95"/>
      <c r="Y153" s="94"/>
      <c r="Z153" s="106"/>
      <c r="AA153" s="95"/>
      <c r="AB153" s="95"/>
      <c r="AC153" s="95"/>
      <c r="AD153" s="95"/>
      <c r="AE153" s="111"/>
      <c r="AF153" s="95"/>
      <c r="AG153" s="95"/>
      <c r="AH153" s="95"/>
      <c r="AI153" s="95"/>
      <c r="AJ153" s="95"/>
      <c r="AK153" s="95"/>
      <c r="AL153" s="95"/>
      <c r="AM153" s="95"/>
      <c r="AN153" s="95"/>
      <c r="AO153" s="95"/>
      <c r="AP153" s="95"/>
      <c r="AQ153" s="95"/>
      <c r="AR153" s="95"/>
      <c r="AS153" s="95"/>
      <c r="AT153" s="95"/>
      <c r="AU153" s="95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/>
      <c r="CL153" s="2"/>
      <c r="CM153" s="2"/>
      <c r="CN153" s="2"/>
      <c r="CO153" s="2"/>
      <c r="CP153" s="2"/>
      <c r="CQ153" s="65"/>
      <c r="CR153" s="65"/>
      <c r="CS153" s="65"/>
      <c r="CT153" s="65"/>
    </row>
    <row r="154" spans="1:98" ht="15.75" customHeight="1" x14ac:dyDescent="0.25">
      <c r="A154" s="117">
        <f>A153+1</f>
        <v>146</v>
      </c>
      <c r="B154" s="94">
        <v>2025</v>
      </c>
      <c r="C154" s="94" t="s">
        <v>32</v>
      </c>
      <c r="D154" s="2" t="s">
        <v>168</v>
      </c>
      <c r="E154" s="117">
        <v>0</v>
      </c>
      <c r="F154" s="94"/>
      <c r="G154" s="112"/>
      <c r="H154" s="112"/>
      <c r="I154" s="112"/>
      <c r="J154" s="112"/>
      <c r="K154" s="112"/>
      <c r="L154" s="112">
        <v>10</v>
      </c>
      <c r="M154" s="94">
        <v>6</v>
      </c>
      <c r="N154" s="95">
        <v>17.5</v>
      </c>
      <c r="O154" s="95">
        <v>17.5</v>
      </c>
      <c r="P154" s="97">
        <f>IF(O154=0,0,(O154*(124/113))+(69.3-72))</f>
        <v>16.503539823008847</v>
      </c>
      <c r="Q154" s="94"/>
      <c r="R154" s="97">
        <f>+P154+Q154</f>
        <v>16.503539823008847</v>
      </c>
      <c r="S154" s="94"/>
      <c r="U154" s="94"/>
      <c r="V154" s="124"/>
      <c r="W154" s="94"/>
      <c r="X154" s="95"/>
      <c r="Y154" s="94"/>
      <c r="Z154" s="106"/>
      <c r="AA154" s="95"/>
      <c r="AB154" s="95"/>
      <c r="AC154" s="95"/>
      <c r="AD154" s="95"/>
      <c r="AE154" s="111"/>
      <c r="AF154" s="95"/>
      <c r="AG154" s="95"/>
      <c r="AH154" s="95"/>
      <c r="AI154" s="95"/>
      <c r="AJ154" s="95"/>
      <c r="AK154" s="95"/>
      <c r="AL154" s="95"/>
      <c r="AM154" s="95"/>
      <c r="AN154" s="95"/>
      <c r="AO154" s="95"/>
      <c r="AP154" s="95"/>
      <c r="AQ154" s="95"/>
      <c r="AR154" s="95"/>
      <c r="AS154" s="95"/>
      <c r="AT154" s="95"/>
      <c r="AU154" s="95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/>
      <c r="CL154" s="2"/>
      <c r="CM154" s="2"/>
      <c r="CN154" s="2"/>
      <c r="CO154" s="2"/>
      <c r="CP154" s="2"/>
      <c r="CQ154" s="65"/>
      <c r="CR154" s="65"/>
      <c r="CS154" s="65"/>
      <c r="CT154" s="65"/>
    </row>
    <row r="155" spans="1:98" ht="15.75" customHeight="1" x14ac:dyDescent="0.25">
      <c r="A155" s="117">
        <f>A154+1</f>
        <v>147</v>
      </c>
      <c r="B155" s="94"/>
      <c r="C155" s="94" t="s">
        <v>32</v>
      </c>
      <c r="D155" s="2" t="s">
        <v>169</v>
      </c>
      <c r="E155" s="117">
        <v>0</v>
      </c>
      <c r="F155" s="94"/>
      <c r="G155" s="112"/>
      <c r="H155" s="112"/>
      <c r="I155" s="112"/>
      <c r="J155" s="112"/>
      <c r="K155" s="112">
        <v>5</v>
      </c>
      <c r="L155" s="112"/>
      <c r="M155" s="94">
        <v>8</v>
      </c>
      <c r="N155" s="95">
        <v>17.5</v>
      </c>
      <c r="O155" s="95">
        <v>17.5</v>
      </c>
      <c r="P155" s="97">
        <f>IF(O155=0,0,(O155*(124/113))+(69.3-72))</f>
        <v>16.503539823008847</v>
      </c>
      <c r="Q155" s="94"/>
      <c r="R155" s="97">
        <f>+P155+Q155</f>
        <v>16.503539823008847</v>
      </c>
      <c r="S155" s="94"/>
      <c r="T155" s="94"/>
      <c r="U155" s="96"/>
      <c r="V155" s="94"/>
      <c r="W155" s="94"/>
      <c r="X155" s="95"/>
      <c r="Y155" s="94"/>
      <c r="Z155" s="106"/>
      <c r="AA155" s="95"/>
      <c r="AB155" s="95"/>
      <c r="AC155" s="95"/>
      <c r="AD155" s="95"/>
      <c r="AE155" s="111"/>
      <c r="AF155" s="95"/>
      <c r="AG155" s="95"/>
      <c r="AH155" s="95"/>
      <c r="AI155" s="95"/>
      <c r="AJ155" s="95"/>
      <c r="AK155" s="95"/>
      <c r="AL155" s="95"/>
      <c r="AM155" s="95"/>
      <c r="AN155" s="95"/>
      <c r="AO155" s="95"/>
      <c r="AP155" s="95"/>
      <c r="AQ155" s="95"/>
      <c r="AR155" s="95"/>
      <c r="AS155" s="95"/>
      <c r="AT155" s="95"/>
      <c r="AU155" s="95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/>
      <c r="CL155" s="2"/>
      <c r="CM155" s="2"/>
      <c r="CN155" s="2"/>
      <c r="CO155" s="2"/>
      <c r="CP155" s="2"/>
      <c r="CQ155" s="65"/>
      <c r="CR155" s="65"/>
      <c r="CS155" s="65"/>
      <c r="CT155" s="65"/>
    </row>
    <row r="156" spans="1:98" ht="15.75" customHeight="1" x14ac:dyDescent="0.25">
      <c r="A156" s="117">
        <f>A155+1</f>
        <v>148</v>
      </c>
      <c r="B156" s="94">
        <v>2025</v>
      </c>
      <c r="C156" s="94" t="s">
        <v>37</v>
      </c>
      <c r="D156" s="2" t="s">
        <v>170</v>
      </c>
      <c r="E156" s="117">
        <v>0</v>
      </c>
      <c r="F156" s="96"/>
      <c r="G156" s="112"/>
      <c r="H156" s="112"/>
      <c r="I156" s="112"/>
      <c r="J156" s="94"/>
      <c r="K156" s="112">
        <v>5</v>
      </c>
      <c r="L156" s="112">
        <v>5</v>
      </c>
      <c r="M156" s="94">
        <v>5</v>
      </c>
      <c r="N156" s="95">
        <v>19.899999999999999</v>
      </c>
      <c r="O156" s="95">
        <v>19.899999999999999</v>
      </c>
      <c r="P156" s="97">
        <f>IF(O156=0,0,(O156*(119/113))+(66.5-72))</f>
        <v>15.456637168141594</v>
      </c>
      <c r="Q156" s="94">
        <v>-4</v>
      </c>
      <c r="R156" s="97">
        <f>+P156+Q156</f>
        <v>11.456637168141594</v>
      </c>
      <c r="S156" s="94"/>
      <c r="T156" s="94"/>
      <c r="U156" s="94"/>
      <c r="V156" s="94"/>
      <c r="W156" s="94"/>
      <c r="X156" s="95"/>
      <c r="Y156" s="94"/>
      <c r="Z156" s="106"/>
      <c r="AA156" s="95"/>
      <c r="AB156" s="95"/>
      <c r="AC156" s="95"/>
      <c r="AD156" s="95"/>
      <c r="AE156" s="111"/>
      <c r="AF156" s="95"/>
      <c r="AG156" s="95"/>
      <c r="AH156" s="95"/>
      <c r="AI156" s="95"/>
      <c r="AJ156" s="95"/>
      <c r="AK156" s="95"/>
      <c r="AL156" s="95"/>
      <c r="AM156" s="95"/>
      <c r="AN156" s="95"/>
      <c r="AO156" s="95"/>
      <c r="AP156" s="95"/>
      <c r="AQ156" s="95"/>
      <c r="AR156" s="95"/>
      <c r="AS156" s="95"/>
      <c r="AT156" s="95"/>
      <c r="AU156" s="95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/>
      <c r="CL156" s="2"/>
      <c r="CM156" s="2"/>
      <c r="CN156" s="2"/>
      <c r="CO156" s="2"/>
      <c r="CP156" s="2"/>
      <c r="CQ156" s="65"/>
      <c r="CR156" s="65"/>
      <c r="CS156" s="65"/>
      <c r="CT156" s="65"/>
    </row>
    <row r="157" spans="1:98" ht="15.75" customHeight="1" x14ac:dyDescent="0.25">
      <c r="A157" s="117">
        <f>A156+1</f>
        <v>149</v>
      </c>
      <c r="B157" s="94"/>
      <c r="C157" s="94" t="s">
        <v>32</v>
      </c>
      <c r="D157" s="2" t="s">
        <v>171</v>
      </c>
      <c r="E157" s="117">
        <v>0</v>
      </c>
      <c r="F157" s="96"/>
      <c r="G157" s="112"/>
      <c r="H157" s="112"/>
      <c r="I157" s="112"/>
      <c r="J157" s="94"/>
      <c r="K157" s="112">
        <v>5</v>
      </c>
      <c r="L157" s="112">
        <v>5</v>
      </c>
      <c r="M157" s="94">
        <v>7</v>
      </c>
      <c r="N157" s="95">
        <v>19.399999999999999</v>
      </c>
      <c r="O157" s="95">
        <v>19.399999999999999</v>
      </c>
      <c r="P157" s="97">
        <f>IF(O157=0,0,(O157*(124/113))+(69.3-72))</f>
        <v>18.588495575221234</v>
      </c>
      <c r="Q157" s="94"/>
      <c r="R157" s="97">
        <f>+P157+Q157</f>
        <v>18.588495575221234</v>
      </c>
      <c r="S157" s="94"/>
      <c r="T157" s="94"/>
      <c r="U157" s="94"/>
      <c r="V157" s="94"/>
      <c r="W157" s="94"/>
      <c r="X157" s="95"/>
      <c r="Y157" s="94"/>
      <c r="Z157" s="106"/>
      <c r="AA157" s="95"/>
      <c r="AB157" s="95"/>
      <c r="AC157" s="95"/>
      <c r="AD157" s="95"/>
      <c r="AE157" s="111"/>
      <c r="AF157" s="95"/>
      <c r="AG157" s="95"/>
      <c r="AH157" s="95"/>
      <c r="AI157" s="95"/>
      <c r="AJ157" s="95"/>
      <c r="AK157" s="95"/>
      <c r="AL157" s="95"/>
      <c r="AM157" s="95"/>
      <c r="AN157" s="95"/>
      <c r="AO157" s="95"/>
      <c r="AP157" s="95"/>
      <c r="AQ157" s="95"/>
      <c r="AR157" s="95"/>
      <c r="AS157" s="95"/>
      <c r="AT157" s="95"/>
      <c r="AU157" s="95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/>
      <c r="CL157" s="2"/>
      <c r="CM157" s="2"/>
      <c r="CN157" s="2"/>
      <c r="CO157" s="2"/>
      <c r="CP157" s="2"/>
      <c r="CQ157" s="65"/>
      <c r="CR157" s="65"/>
      <c r="CS157" s="65"/>
      <c r="CT157" s="65"/>
    </row>
    <row r="158" spans="1:98" ht="15.75" customHeight="1" x14ac:dyDescent="0.25">
      <c r="A158" s="117">
        <f>A157+1</f>
        <v>150</v>
      </c>
      <c r="B158" s="94">
        <v>2025</v>
      </c>
      <c r="C158" s="94" t="s">
        <v>32</v>
      </c>
      <c r="D158" s="2" t="s">
        <v>172</v>
      </c>
      <c r="E158" s="117">
        <v>0</v>
      </c>
      <c r="F158" s="94"/>
      <c r="G158" s="112"/>
      <c r="H158" s="94"/>
      <c r="I158" s="112"/>
      <c r="J158" s="112"/>
      <c r="K158" s="112">
        <v>5</v>
      </c>
      <c r="L158" s="112">
        <v>5</v>
      </c>
      <c r="M158" s="94">
        <v>5</v>
      </c>
      <c r="N158" s="95">
        <v>21</v>
      </c>
      <c r="O158" s="95">
        <v>21</v>
      </c>
      <c r="P158" s="97">
        <f>IF(O158=0,0,(O158*(124/113))+(69.3-72))</f>
        <v>20.344247787610616</v>
      </c>
      <c r="Q158" s="94">
        <v>-4</v>
      </c>
      <c r="R158" s="97">
        <f>+P158+Q158</f>
        <v>16.344247787610616</v>
      </c>
      <c r="S158" s="94"/>
      <c r="T158" s="110"/>
      <c r="U158" s="94"/>
      <c r="V158" s="94"/>
      <c r="W158" s="94"/>
      <c r="X158" s="95"/>
      <c r="Y158" s="94"/>
      <c r="Z158" s="106"/>
      <c r="AA158" s="95"/>
      <c r="AB158" s="95"/>
      <c r="AC158" s="95"/>
      <c r="AD158" s="95"/>
      <c r="AE158" s="111"/>
      <c r="AF158" s="95"/>
      <c r="AG158" s="95"/>
      <c r="AH158" s="95"/>
      <c r="AI158" s="95"/>
      <c r="AJ158" s="95"/>
      <c r="AK158" s="95"/>
      <c r="AL158" s="95"/>
      <c r="AM158" s="95"/>
      <c r="AN158" s="95"/>
      <c r="AO158" s="95"/>
      <c r="AP158" s="95"/>
      <c r="AQ158" s="95"/>
      <c r="AR158" s="95"/>
      <c r="AS158" s="95"/>
      <c r="AT158" s="95"/>
      <c r="AU158" s="95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/>
      <c r="CL158" s="2"/>
      <c r="CM158" s="2"/>
      <c r="CN158" s="2"/>
      <c r="CO158" s="2"/>
      <c r="CP158" s="2"/>
      <c r="CQ158" s="65"/>
      <c r="CR158" s="65"/>
      <c r="CS158" s="65"/>
      <c r="CT158" s="65"/>
    </row>
    <row r="159" spans="1:98" ht="14.25" customHeight="1" x14ac:dyDescent="0.25">
      <c r="A159" s="117">
        <f>A158+1</f>
        <v>151</v>
      </c>
      <c r="B159" s="94">
        <v>2025</v>
      </c>
      <c r="C159" s="94" t="s">
        <v>32</v>
      </c>
      <c r="D159" s="2" t="s">
        <v>173</v>
      </c>
      <c r="E159" s="117">
        <v>7</v>
      </c>
      <c r="F159" s="94"/>
      <c r="G159" s="112"/>
      <c r="H159" s="112"/>
      <c r="I159" s="112"/>
      <c r="J159" s="112"/>
      <c r="K159" s="112">
        <v>5</v>
      </c>
      <c r="L159" s="112">
        <v>5</v>
      </c>
      <c r="M159" s="94">
        <v>20</v>
      </c>
      <c r="N159" s="95">
        <v>9.5</v>
      </c>
      <c r="O159" s="95">
        <v>9.4</v>
      </c>
      <c r="P159" s="97">
        <f>IF(O159=0,0,(O159*(124/113))+(69.3-72))</f>
        <v>7.6150442477876084</v>
      </c>
      <c r="Q159" s="94"/>
      <c r="R159" s="97">
        <f>+P159+Q159</f>
        <v>7.6150442477876084</v>
      </c>
      <c r="S159" s="94"/>
      <c r="T159" s="94"/>
      <c r="U159" s="114"/>
      <c r="V159" s="114"/>
      <c r="W159" s="96"/>
      <c r="X159" s="95"/>
      <c r="Y159" s="94"/>
      <c r="Z159" s="106"/>
      <c r="AA159" s="95"/>
      <c r="AB159" s="95"/>
      <c r="AC159" s="95"/>
      <c r="AD159" s="95"/>
      <c r="AE159" s="111"/>
      <c r="AF159" s="95"/>
      <c r="AG159" s="95"/>
      <c r="AH159" s="95"/>
      <c r="AI159" s="95"/>
      <c r="AJ159" s="95"/>
      <c r="AK159" s="95"/>
      <c r="AL159" s="95"/>
      <c r="AM159" s="95"/>
      <c r="AN159" s="95"/>
      <c r="AO159" s="95"/>
      <c r="AP159" s="95"/>
      <c r="AQ159" s="95"/>
      <c r="AR159" s="95"/>
      <c r="AS159" s="95"/>
      <c r="AT159" s="95"/>
      <c r="AU159" s="95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65"/>
      <c r="CR159" s="65"/>
      <c r="CS159" s="65"/>
      <c r="CT159" s="65"/>
    </row>
    <row r="160" spans="1:98" ht="15.75" customHeight="1" x14ac:dyDescent="0.25">
      <c r="A160" s="117">
        <f>A159+1</f>
        <v>152</v>
      </c>
      <c r="B160" s="94"/>
      <c r="C160" s="94" t="s">
        <v>37</v>
      </c>
      <c r="D160" s="2" t="s">
        <v>174</v>
      </c>
      <c r="E160" s="117">
        <v>0</v>
      </c>
      <c r="F160" s="94"/>
      <c r="G160" s="112"/>
      <c r="H160" s="112"/>
      <c r="I160" s="112"/>
      <c r="J160" s="112"/>
      <c r="K160" s="112"/>
      <c r="L160" s="112">
        <v>10</v>
      </c>
      <c r="M160" s="94">
        <v>20</v>
      </c>
      <c r="N160" s="95">
        <v>8.9</v>
      </c>
      <c r="O160" s="95">
        <v>8.9</v>
      </c>
      <c r="P160" s="97">
        <f>IF(O160=0,0,(O160*(119/113))+(66.5-72))</f>
        <v>3.8725663716814172</v>
      </c>
      <c r="Q160" s="94"/>
      <c r="R160" s="97">
        <f>+P160+Q160</f>
        <v>3.8725663716814172</v>
      </c>
      <c r="S160" s="94"/>
      <c r="T160" s="94"/>
      <c r="U160" s="94"/>
      <c r="V160" s="96"/>
      <c r="W160" s="94"/>
      <c r="X160" s="95"/>
      <c r="Y160" s="94"/>
      <c r="Z160" s="106"/>
      <c r="AA160" s="95"/>
      <c r="AB160" s="95"/>
      <c r="AC160" s="95"/>
      <c r="AD160" s="95"/>
      <c r="AE160" s="111"/>
      <c r="AF160" s="95"/>
      <c r="AG160" s="95"/>
      <c r="AH160" s="95"/>
      <c r="AI160" s="95"/>
      <c r="AJ160" s="95"/>
      <c r="AK160" s="95"/>
      <c r="AL160" s="95"/>
      <c r="AM160" s="95"/>
      <c r="AN160" s="95"/>
      <c r="AO160" s="95"/>
      <c r="AP160" s="95"/>
      <c r="AQ160" s="95"/>
      <c r="AR160" s="95"/>
      <c r="AS160" s="95"/>
      <c r="AT160" s="95"/>
      <c r="AU160" s="95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65"/>
      <c r="CR160" s="65"/>
      <c r="CS160" s="65"/>
      <c r="CT160" s="65"/>
    </row>
    <row r="161" spans="1:98" ht="15.75" customHeight="1" x14ac:dyDescent="0.25">
      <c r="A161" s="117">
        <f>A160+1</f>
        <v>153</v>
      </c>
      <c r="B161" s="94">
        <v>2025</v>
      </c>
      <c r="C161" s="94" t="s">
        <v>32</v>
      </c>
      <c r="D161" s="2" t="s">
        <v>175</v>
      </c>
      <c r="E161" s="117">
        <v>0</v>
      </c>
      <c r="F161" s="94"/>
      <c r="G161" s="112"/>
      <c r="H161" s="112"/>
      <c r="I161" s="112"/>
      <c r="J161" s="112"/>
      <c r="K161" s="112">
        <v>5</v>
      </c>
      <c r="L161" s="112">
        <v>5</v>
      </c>
      <c r="M161" s="94">
        <v>20</v>
      </c>
      <c r="N161" s="95">
        <v>14.7</v>
      </c>
      <c r="O161" s="95">
        <v>14.7</v>
      </c>
      <c r="P161" s="97">
        <f>IF(O161=0,0,(O161*(124/113))+(69.3-72))</f>
        <v>13.430973451327429</v>
      </c>
      <c r="Q161" s="94"/>
      <c r="R161" s="97">
        <f>+P161+Q161</f>
        <v>13.430973451327429</v>
      </c>
      <c r="S161" s="94"/>
      <c r="T161" s="94"/>
      <c r="U161" s="94"/>
      <c r="V161" s="96"/>
      <c r="W161" s="94"/>
      <c r="X161" s="95"/>
      <c r="Y161" s="94"/>
      <c r="Z161" s="106"/>
      <c r="AA161" s="95"/>
      <c r="AB161" s="95"/>
      <c r="AC161" s="95"/>
      <c r="AD161" s="95"/>
      <c r="AE161" s="111"/>
      <c r="AF161" s="95"/>
      <c r="AG161" s="95"/>
      <c r="AH161" s="95"/>
      <c r="AI161" s="95"/>
      <c r="AJ161" s="95"/>
      <c r="AK161" s="95"/>
      <c r="AL161" s="95"/>
      <c r="AM161" s="95"/>
      <c r="AN161" s="95"/>
      <c r="AO161" s="95"/>
      <c r="AP161" s="95"/>
      <c r="AQ161" s="95"/>
      <c r="AR161" s="95"/>
      <c r="AS161" s="95"/>
      <c r="AT161" s="95"/>
      <c r="AU161" s="95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65"/>
      <c r="CR161" s="65"/>
      <c r="CS161" s="65"/>
      <c r="CT161" s="65"/>
    </row>
    <row r="162" spans="1:98" ht="15.75" customHeight="1" x14ac:dyDescent="0.25">
      <c r="A162" s="117">
        <f>A161+1</f>
        <v>154</v>
      </c>
      <c r="B162" s="94">
        <v>2025</v>
      </c>
      <c r="C162" s="94" t="s">
        <v>37</v>
      </c>
      <c r="D162" s="2" t="s">
        <v>176</v>
      </c>
      <c r="E162" s="117">
        <v>2</v>
      </c>
      <c r="F162" s="94"/>
      <c r="G162" s="112"/>
      <c r="H162" s="112"/>
      <c r="I162" s="112"/>
      <c r="J162" s="112"/>
      <c r="K162" s="112">
        <v>5</v>
      </c>
      <c r="L162" s="112">
        <v>5</v>
      </c>
      <c r="M162" s="94">
        <v>20</v>
      </c>
      <c r="N162" s="95">
        <v>18.7</v>
      </c>
      <c r="O162" s="95">
        <v>18.7</v>
      </c>
      <c r="P162" s="97">
        <f>IF(O162=0,0,(O162*(119/113))+(66.5-72))</f>
        <v>14.192920353982302</v>
      </c>
      <c r="Q162" s="94"/>
      <c r="R162" s="97">
        <f>+P162+Q162</f>
        <v>14.192920353982302</v>
      </c>
      <c r="S162" s="94"/>
      <c r="T162" s="94"/>
      <c r="U162" s="88"/>
      <c r="V162" s="114"/>
      <c r="W162" s="94"/>
      <c r="X162" s="95"/>
      <c r="Y162" s="94"/>
      <c r="Z162" s="106"/>
      <c r="AA162" s="95"/>
      <c r="AB162" s="95"/>
      <c r="AC162" s="95"/>
      <c r="AD162" s="95"/>
      <c r="AE162" s="111"/>
      <c r="AF162" s="95"/>
      <c r="AG162" s="95"/>
      <c r="AH162" s="95"/>
      <c r="AI162" s="95"/>
      <c r="AJ162" s="95"/>
      <c r="AK162" s="95"/>
      <c r="AL162" s="95"/>
      <c r="AM162" s="95"/>
      <c r="AN162" s="95"/>
      <c r="AO162" s="95"/>
      <c r="AP162" s="95"/>
      <c r="AQ162" s="95"/>
      <c r="AR162" s="95"/>
      <c r="AS162" s="95"/>
      <c r="AT162" s="95"/>
      <c r="AU162" s="95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65"/>
      <c r="CR162" s="65"/>
      <c r="CS162" s="65"/>
      <c r="CT162" s="65"/>
    </row>
    <row r="163" spans="1:98" ht="15.75" customHeight="1" x14ac:dyDescent="0.25">
      <c r="A163" s="117">
        <f>A162+1</f>
        <v>155</v>
      </c>
      <c r="B163" s="94">
        <v>2025</v>
      </c>
      <c r="C163" s="110" t="s">
        <v>32</v>
      </c>
      <c r="D163" s="65" t="s">
        <v>177</v>
      </c>
      <c r="E163" s="117">
        <v>3</v>
      </c>
      <c r="F163" s="94"/>
      <c r="G163" s="112"/>
      <c r="H163" s="112"/>
      <c r="I163" s="112"/>
      <c r="J163" s="112"/>
      <c r="K163" s="112">
        <v>5</v>
      </c>
      <c r="L163" s="112">
        <v>5</v>
      </c>
      <c r="M163" s="94">
        <v>20</v>
      </c>
      <c r="N163" s="95">
        <v>10.9</v>
      </c>
      <c r="O163" s="95">
        <v>10.9</v>
      </c>
      <c r="P163" s="97">
        <f>IF(O163=0,0,(O163*(124/113))+(69.3-72))</f>
        <v>9.2610619469026521</v>
      </c>
      <c r="Q163" s="94"/>
      <c r="R163" s="97">
        <f>+P163+Q163</f>
        <v>9.2610619469026521</v>
      </c>
      <c r="S163" s="94"/>
      <c r="T163" s="94"/>
      <c r="U163" s="94"/>
      <c r="V163" s="114"/>
      <c r="W163" s="94"/>
      <c r="X163" s="95"/>
      <c r="Y163" s="94"/>
      <c r="Z163" s="106"/>
      <c r="AA163" s="95"/>
      <c r="AB163" s="95"/>
      <c r="AC163" s="95"/>
      <c r="AD163" s="95"/>
      <c r="AE163" s="111"/>
      <c r="AF163" s="95"/>
      <c r="AG163" s="95"/>
      <c r="AH163" s="95"/>
      <c r="AI163" s="95"/>
      <c r="AJ163" s="95"/>
      <c r="AK163" s="95"/>
      <c r="AL163" s="95"/>
      <c r="AM163" s="95"/>
      <c r="AN163" s="95"/>
      <c r="AO163" s="95"/>
      <c r="AP163" s="95"/>
      <c r="AQ163" s="95"/>
      <c r="AR163" s="95"/>
      <c r="AS163" s="95"/>
      <c r="AT163" s="95"/>
      <c r="AU163" s="95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65"/>
      <c r="CR163" s="65"/>
      <c r="CS163" s="65"/>
      <c r="CT163" s="65"/>
    </row>
    <row r="164" spans="1:98" ht="15.6" customHeight="1" x14ac:dyDescent="0.25">
      <c r="A164" s="117">
        <f>A163+1</f>
        <v>156</v>
      </c>
      <c r="B164" s="94">
        <v>2025</v>
      </c>
      <c r="C164" s="94" t="s">
        <v>37</v>
      </c>
      <c r="D164" s="2" t="s">
        <v>178</v>
      </c>
      <c r="E164" s="117">
        <v>1</v>
      </c>
      <c r="F164" s="94"/>
      <c r="G164" s="112"/>
      <c r="H164" s="112"/>
      <c r="I164" s="112"/>
      <c r="J164" s="112"/>
      <c r="K164" s="112">
        <v>5</v>
      </c>
      <c r="L164" s="112">
        <v>5</v>
      </c>
      <c r="M164" s="94">
        <v>20</v>
      </c>
      <c r="N164" s="95">
        <v>22.1</v>
      </c>
      <c r="O164" s="95">
        <v>21.7</v>
      </c>
      <c r="P164" s="97">
        <f>IF(O164=0,0,(O164*(119/113))+(66.5-72))</f>
        <v>17.352212389380533</v>
      </c>
      <c r="Q164" s="94"/>
      <c r="R164" s="97">
        <f>+P164+Q164</f>
        <v>17.352212389380533</v>
      </c>
      <c r="S164" s="94"/>
      <c r="T164" s="94"/>
      <c r="U164" s="94"/>
      <c r="V164" s="114"/>
      <c r="W164" s="94"/>
      <c r="X164" s="95"/>
      <c r="Y164" s="94"/>
      <c r="Z164" s="106"/>
      <c r="AA164" s="95"/>
      <c r="AB164" s="95"/>
      <c r="AC164" s="95"/>
      <c r="AD164" s="95"/>
      <c r="AE164" s="111"/>
      <c r="AF164" s="95"/>
      <c r="AG164" s="95"/>
      <c r="AH164" s="95"/>
      <c r="AI164" s="95"/>
      <c r="AJ164" s="95"/>
      <c r="AK164" s="95"/>
      <c r="AL164" s="95"/>
      <c r="AM164" s="95"/>
      <c r="AN164" s="95"/>
      <c r="AO164" s="95"/>
      <c r="AP164" s="95"/>
      <c r="AQ164" s="95"/>
      <c r="AR164" s="95"/>
      <c r="AS164" s="95"/>
      <c r="AT164" s="95"/>
      <c r="AU164" s="95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65"/>
      <c r="CR164" s="65"/>
      <c r="CS164" s="65"/>
      <c r="CT164" s="65"/>
    </row>
    <row r="165" spans="1:98" ht="15.6" customHeight="1" x14ac:dyDescent="0.25">
      <c r="A165" s="117">
        <f>A164+1</f>
        <v>157</v>
      </c>
      <c r="B165" s="94">
        <v>2025</v>
      </c>
      <c r="C165" s="94" t="s">
        <v>32</v>
      </c>
      <c r="D165" s="2" t="s">
        <v>179</v>
      </c>
      <c r="E165" s="117">
        <v>0</v>
      </c>
      <c r="F165" s="94"/>
      <c r="G165" s="112"/>
      <c r="H165" s="112"/>
      <c r="I165" s="128"/>
      <c r="J165" s="112"/>
      <c r="K165" s="112">
        <v>5</v>
      </c>
      <c r="L165" s="112">
        <v>5</v>
      </c>
      <c r="M165" s="94">
        <v>20</v>
      </c>
      <c r="N165" s="95">
        <v>13.4</v>
      </c>
      <c r="O165" s="95">
        <v>13.4</v>
      </c>
      <c r="P165" s="97">
        <f>IF(O165=0,0,(O165*(124/113))+(69.3-72))</f>
        <v>12.004424778761059</v>
      </c>
      <c r="Q165" s="94"/>
      <c r="R165" s="97">
        <f>+P165+Q165</f>
        <v>12.004424778761059</v>
      </c>
      <c r="S165" s="94"/>
      <c r="T165" s="94"/>
      <c r="U165" s="94"/>
      <c r="V165" s="96"/>
      <c r="W165" s="94"/>
      <c r="X165" s="95"/>
      <c r="Y165" s="94"/>
      <c r="Z165" s="106"/>
      <c r="AA165" s="95"/>
      <c r="AB165" s="95"/>
      <c r="AC165" s="95"/>
      <c r="AD165" s="95"/>
      <c r="AE165" s="111"/>
      <c r="AF165" s="95"/>
      <c r="AG165" s="95"/>
      <c r="AH165" s="95"/>
      <c r="AI165" s="95"/>
      <c r="AJ165" s="95"/>
      <c r="AK165" s="95"/>
      <c r="AL165" s="95"/>
      <c r="AM165" s="95"/>
      <c r="AN165" s="95"/>
      <c r="AO165" s="95"/>
      <c r="AP165" s="95"/>
      <c r="AQ165" s="95"/>
      <c r="AR165" s="95"/>
      <c r="AS165" s="95"/>
      <c r="AT165" s="95"/>
      <c r="AU165" s="95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65"/>
      <c r="CR165" s="65"/>
      <c r="CS165" s="65"/>
      <c r="CT165" s="65"/>
    </row>
    <row r="166" spans="1:98" ht="15.6" customHeight="1" x14ac:dyDescent="0.25">
      <c r="A166" s="117">
        <f>A165+1</f>
        <v>158</v>
      </c>
      <c r="B166" s="94">
        <v>2025</v>
      </c>
      <c r="C166" s="94" t="s">
        <v>37</v>
      </c>
      <c r="D166" s="2" t="s">
        <v>180</v>
      </c>
      <c r="E166" s="117">
        <v>0</v>
      </c>
      <c r="F166" s="94"/>
      <c r="G166" s="112"/>
      <c r="H166" s="112"/>
      <c r="I166" s="128"/>
      <c r="J166" s="112"/>
      <c r="K166" s="112">
        <v>5</v>
      </c>
      <c r="L166" s="112"/>
      <c r="M166" s="110">
        <v>20</v>
      </c>
      <c r="N166" s="95">
        <v>16.600000000000001</v>
      </c>
      <c r="O166" s="95">
        <v>16.600000000000001</v>
      </c>
      <c r="P166" s="97">
        <f>IF(O166=0,0,(O166*(119/113))+(66.5-72))</f>
        <v>11.981415929203543</v>
      </c>
      <c r="Q166" s="110"/>
      <c r="R166" s="97">
        <f>+P166+Q166</f>
        <v>11.981415929203543</v>
      </c>
      <c r="S166" s="94"/>
      <c r="T166" s="94"/>
      <c r="U166" s="94"/>
      <c r="V166" s="96"/>
      <c r="W166" s="94"/>
      <c r="X166" s="95"/>
      <c r="Y166" s="94"/>
      <c r="Z166" s="106"/>
      <c r="AA166" s="95"/>
      <c r="AB166" s="95"/>
      <c r="AC166" s="95"/>
      <c r="AD166" s="95"/>
      <c r="AE166" s="111"/>
      <c r="AF166" s="95"/>
      <c r="AG166" s="95"/>
      <c r="AH166" s="95"/>
      <c r="AI166" s="95"/>
      <c r="AJ166" s="95"/>
      <c r="AK166" s="95"/>
      <c r="AL166" s="95"/>
      <c r="AM166" s="95"/>
      <c r="AN166" s="95"/>
      <c r="AO166" s="95"/>
      <c r="AP166" s="95"/>
      <c r="AQ166" s="95"/>
      <c r="AR166" s="95"/>
      <c r="AS166" s="95"/>
      <c r="AT166" s="95"/>
      <c r="AU166" s="95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/>
      <c r="CL166" s="2"/>
      <c r="CM166" s="2"/>
      <c r="CN166" s="2"/>
      <c r="CO166" s="2"/>
      <c r="CP166" s="2"/>
      <c r="CQ166" s="65"/>
      <c r="CR166" s="65"/>
      <c r="CS166" s="65"/>
      <c r="CT166" s="65"/>
    </row>
    <row r="167" spans="1:98" ht="15.6" customHeight="1" x14ac:dyDescent="0.25">
      <c r="A167" s="117">
        <f>A166+1</f>
        <v>159</v>
      </c>
      <c r="B167" s="94">
        <v>2025</v>
      </c>
      <c r="C167" s="94" t="s">
        <v>32</v>
      </c>
      <c r="D167" s="2" t="s">
        <v>181</v>
      </c>
      <c r="E167" s="117">
        <v>0</v>
      </c>
      <c r="F167" s="94"/>
      <c r="G167" s="112"/>
      <c r="H167" s="112"/>
      <c r="I167" s="112"/>
      <c r="J167" s="112"/>
      <c r="K167" s="112"/>
      <c r="L167" s="112">
        <v>10</v>
      </c>
      <c r="M167" s="110">
        <v>11</v>
      </c>
      <c r="N167" s="95">
        <v>11.1</v>
      </c>
      <c r="O167" s="95">
        <v>11.1</v>
      </c>
      <c r="P167" s="97">
        <f>IF(O167=0,0,(O167*(124/113))+(69.3-72))</f>
        <v>9.480530973451323</v>
      </c>
      <c r="Q167" s="110"/>
      <c r="R167" s="97">
        <f>+P167+Q167</f>
        <v>9.480530973451323</v>
      </c>
      <c r="S167" s="94"/>
      <c r="T167" s="94"/>
      <c r="U167" s="94"/>
      <c r="V167" s="96"/>
      <c r="W167" s="94"/>
      <c r="X167" s="95"/>
      <c r="Y167" s="94"/>
      <c r="Z167" s="106"/>
      <c r="AA167" s="95"/>
      <c r="AB167" s="95"/>
      <c r="AC167" s="95"/>
      <c r="AD167" s="95"/>
      <c r="AE167" s="111"/>
      <c r="AF167" s="95"/>
      <c r="AG167" s="95"/>
      <c r="AH167" s="95"/>
      <c r="AI167" s="95"/>
      <c r="AJ167" s="95"/>
      <c r="AK167" s="95"/>
      <c r="AL167" s="95"/>
      <c r="AM167" s="95"/>
      <c r="AN167" s="95"/>
      <c r="AO167" s="95"/>
      <c r="AP167" s="95"/>
      <c r="AQ167" s="95"/>
      <c r="AR167" s="95"/>
      <c r="AS167" s="95"/>
      <c r="AT167" s="95"/>
      <c r="AU167" s="95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/>
      <c r="CL167" s="2"/>
      <c r="CM167" s="2"/>
      <c r="CN167" s="2"/>
      <c r="CO167" s="2"/>
      <c r="CP167" s="2"/>
      <c r="CQ167" s="65"/>
      <c r="CR167" s="65"/>
      <c r="CS167" s="65"/>
      <c r="CT167" s="65"/>
    </row>
    <row r="168" spans="1:98" ht="15.6" customHeight="1" x14ac:dyDescent="0.25">
      <c r="A168" s="117">
        <f>A167+1</f>
        <v>160</v>
      </c>
      <c r="B168" s="94"/>
      <c r="C168" s="94" t="s">
        <v>37</v>
      </c>
      <c r="D168" s="2" t="s">
        <v>182</v>
      </c>
      <c r="E168" s="117">
        <v>0</v>
      </c>
      <c r="F168" s="96"/>
      <c r="G168" s="112"/>
      <c r="H168" s="112"/>
      <c r="I168" s="112"/>
      <c r="J168" s="112"/>
      <c r="K168" s="112"/>
      <c r="L168" s="112">
        <v>10</v>
      </c>
      <c r="M168" s="94">
        <v>20</v>
      </c>
      <c r="N168" s="95">
        <v>16.600000000000001</v>
      </c>
      <c r="O168" s="95">
        <v>16.600000000000001</v>
      </c>
      <c r="P168" s="97">
        <f>IF(O168=0,0,(O168*(119/113))+(66.5-72))</f>
        <v>11.981415929203543</v>
      </c>
      <c r="Q168" s="94"/>
      <c r="R168" s="97">
        <f>+P168+Q168</f>
        <v>11.981415929203543</v>
      </c>
      <c r="S168" s="110"/>
      <c r="T168" s="94"/>
      <c r="U168" s="94"/>
      <c r="V168" s="96"/>
      <c r="W168" s="94"/>
      <c r="X168" s="95"/>
      <c r="Y168" s="94"/>
      <c r="Z168" s="106"/>
      <c r="AA168" s="95"/>
      <c r="AB168" s="95"/>
      <c r="AC168" s="95"/>
      <c r="AD168" s="95"/>
      <c r="AE168" s="111"/>
      <c r="AF168" s="95"/>
      <c r="AG168" s="95"/>
      <c r="AH168" s="95"/>
      <c r="AI168" s="95"/>
      <c r="AJ168" s="95"/>
      <c r="AK168" s="95"/>
      <c r="AL168" s="95"/>
      <c r="AM168" s="95"/>
      <c r="AN168" s="95"/>
      <c r="AO168" s="95"/>
      <c r="AP168" s="95"/>
      <c r="AQ168" s="95"/>
      <c r="AR168" s="95"/>
      <c r="AS168" s="95"/>
      <c r="AT168" s="95"/>
      <c r="AU168" s="95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/>
      <c r="CL168" s="2"/>
      <c r="CM168" s="2"/>
      <c r="CN168" s="2"/>
      <c r="CO168" s="2"/>
      <c r="CP168" s="2"/>
      <c r="CQ168" s="65"/>
      <c r="CR168" s="65"/>
      <c r="CS168" s="65"/>
      <c r="CT168" s="65"/>
    </row>
    <row r="169" spans="1:98" ht="15.6" customHeight="1" x14ac:dyDescent="0.25">
      <c r="A169" s="117">
        <f>A168+1</f>
        <v>161</v>
      </c>
      <c r="B169" s="94">
        <v>2025</v>
      </c>
      <c r="C169" s="94" t="s">
        <v>32</v>
      </c>
      <c r="D169" s="2" t="s">
        <v>183</v>
      </c>
      <c r="E169" s="117">
        <v>0</v>
      </c>
      <c r="F169" s="94"/>
      <c r="G169" s="112"/>
      <c r="H169" s="112"/>
      <c r="I169" s="112"/>
      <c r="J169" s="112"/>
      <c r="K169" s="112">
        <v>5</v>
      </c>
      <c r="L169" s="112">
        <v>5</v>
      </c>
      <c r="M169" s="110">
        <v>12</v>
      </c>
      <c r="N169" s="95">
        <v>20.9</v>
      </c>
      <c r="O169" s="95">
        <v>20.9</v>
      </c>
      <c r="P169" s="97">
        <f>IF(O169=0,0,(O169*(124/113))+(69.3-72))</f>
        <v>20.234513274336276</v>
      </c>
      <c r="Q169" s="110"/>
      <c r="R169" s="97">
        <f>+P169+Q169</f>
        <v>20.234513274336276</v>
      </c>
      <c r="S169" s="94"/>
      <c r="T169" s="94"/>
      <c r="U169" s="94"/>
      <c r="V169" s="96"/>
      <c r="W169" s="94"/>
      <c r="X169" s="95"/>
      <c r="Y169" s="94"/>
      <c r="Z169" s="106"/>
      <c r="AA169" s="95"/>
      <c r="AB169" s="95"/>
      <c r="AC169" s="95"/>
      <c r="AD169" s="95"/>
      <c r="AE169" s="111"/>
      <c r="AF169" s="95"/>
      <c r="AG169" s="95"/>
      <c r="AH169" s="95"/>
      <c r="AI169" s="95"/>
      <c r="AJ169" s="95"/>
      <c r="AK169" s="95"/>
      <c r="AL169" s="95"/>
      <c r="AM169" s="95"/>
      <c r="AN169" s="95"/>
      <c r="AO169" s="95"/>
      <c r="AP169" s="95"/>
      <c r="AQ169" s="95"/>
      <c r="AR169" s="95"/>
      <c r="AS169" s="95"/>
      <c r="AT169" s="95"/>
      <c r="AU169" s="95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/>
      <c r="CL169" s="2"/>
      <c r="CM169" s="2"/>
      <c r="CN169" s="2"/>
      <c r="CO169" s="2"/>
      <c r="CP169" s="2"/>
      <c r="CQ169" s="65"/>
      <c r="CR169" s="65"/>
      <c r="CS169" s="65"/>
      <c r="CT169" s="65"/>
    </row>
    <row r="170" spans="1:98" ht="15.6" customHeight="1" x14ac:dyDescent="0.25">
      <c r="A170" s="117">
        <f>A169+1</f>
        <v>162</v>
      </c>
      <c r="B170" s="94">
        <v>2025</v>
      </c>
      <c r="C170" s="94" t="s">
        <v>32</v>
      </c>
      <c r="D170" s="65" t="s">
        <v>184</v>
      </c>
      <c r="E170" s="117">
        <v>5</v>
      </c>
      <c r="F170" s="94"/>
      <c r="G170" s="112"/>
      <c r="H170" s="112"/>
      <c r="I170" s="112"/>
      <c r="J170" s="112"/>
      <c r="K170" s="112">
        <v>5</v>
      </c>
      <c r="L170" s="112">
        <v>5</v>
      </c>
      <c r="M170" s="110">
        <v>20</v>
      </c>
      <c r="N170" s="95">
        <v>15.5</v>
      </c>
      <c r="O170" s="95">
        <v>15.7</v>
      </c>
      <c r="P170" s="97">
        <f>IF(O170=0,0,(O170*(124/113))+(69.3-72))</f>
        <v>14.528318584070792</v>
      </c>
      <c r="Q170" s="110"/>
      <c r="R170" s="97">
        <f>+P170+Q170</f>
        <v>14.528318584070792</v>
      </c>
      <c r="S170" s="94"/>
      <c r="T170" s="94"/>
      <c r="U170" s="114"/>
      <c r="V170" s="114"/>
      <c r="W170" s="94"/>
      <c r="X170" s="95"/>
      <c r="Y170" s="94"/>
      <c r="Z170" s="106"/>
      <c r="AA170" s="95"/>
      <c r="AB170" s="95"/>
      <c r="AC170" s="95"/>
      <c r="AD170" s="95"/>
      <c r="AE170" s="111"/>
      <c r="AF170" s="95"/>
      <c r="AG170" s="95"/>
      <c r="AH170" s="95"/>
      <c r="AI170" s="95"/>
      <c r="AJ170" s="95"/>
      <c r="AK170" s="95"/>
      <c r="AL170" s="95"/>
      <c r="AM170" s="95"/>
      <c r="AN170" s="95"/>
      <c r="AO170" s="95"/>
      <c r="AP170" s="95"/>
      <c r="AQ170" s="95"/>
      <c r="AR170" s="95"/>
      <c r="AS170" s="95"/>
      <c r="AT170" s="95"/>
      <c r="AU170" s="95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/>
      <c r="CL170" s="2"/>
      <c r="CM170" s="2"/>
      <c r="CN170" s="2"/>
      <c r="CO170" s="2"/>
      <c r="CP170" s="2"/>
      <c r="CQ170" s="65"/>
      <c r="CR170" s="65"/>
      <c r="CS170" s="65"/>
      <c r="CT170" s="65"/>
    </row>
    <row r="171" spans="1:98" ht="15.6" customHeight="1" x14ac:dyDescent="0.25">
      <c r="A171" s="117">
        <f>A170+1</f>
        <v>163</v>
      </c>
      <c r="B171" s="94">
        <v>2025</v>
      </c>
      <c r="C171" s="94" t="s">
        <v>32</v>
      </c>
      <c r="D171" s="75" t="s">
        <v>362</v>
      </c>
      <c r="E171" s="117">
        <v>0</v>
      </c>
      <c r="F171" s="94"/>
      <c r="G171" s="112"/>
      <c r="H171" s="112"/>
      <c r="I171" s="112"/>
      <c r="J171" s="112"/>
      <c r="K171" s="112"/>
      <c r="L171" s="112"/>
      <c r="M171" s="110">
        <v>3</v>
      </c>
      <c r="N171" s="95">
        <v>0</v>
      </c>
      <c r="O171" s="95">
        <v>0</v>
      </c>
      <c r="P171" s="97">
        <f>IF(O171=0,0,(O171*(124/113))+(69.3-72))</f>
        <v>0</v>
      </c>
      <c r="Q171" s="110"/>
      <c r="R171" s="97">
        <f>+P171+Q171</f>
        <v>0</v>
      </c>
      <c r="S171" s="94"/>
      <c r="T171" s="94"/>
      <c r="U171" s="114"/>
      <c r="V171" s="114"/>
      <c r="W171" s="94"/>
      <c r="X171" s="95"/>
      <c r="Y171" s="94"/>
      <c r="Z171" s="106"/>
      <c r="AA171" s="95"/>
      <c r="AB171" s="95"/>
      <c r="AC171" s="95"/>
      <c r="AD171" s="95"/>
      <c r="AE171" s="111"/>
      <c r="AF171" s="95"/>
      <c r="AG171" s="95"/>
      <c r="AH171" s="95"/>
      <c r="AI171" s="95"/>
      <c r="AJ171" s="95"/>
      <c r="AK171" s="95"/>
      <c r="AL171" s="95"/>
      <c r="AM171" s="95"/>
      <c r="AN171" s="95"/>
      <c r="AO171" s="95"/>
      <c r="AP171" s="95"/>
      <c r="AQ171" s="95"/>
      <c r="AR171" s="95"/>
      <c r="AS171" s="95"/>
      <c r="AT171" s="95"/>
      <c r="AU171" s="95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/>
      <c r="CL171" s="2"/>
      <c r="CM171" s="2"/>
      <c r="CN171" s="2"/>
      <c r="CO171" s="2"/>
      <c r="CP171" s="2"/>
      <c r="CQ171" s="65"/>
      <c r="CR171" s="65"/>
      <c r="CS171" s="65"/>
      <c r="CT171" s="65"/>
    </row>
    <row r="172" spans="1:98" ht="15.6" customHeight="1" x14ac:dyDescent="0.25">
      <c r="A172" s="117">
        <f>A171+1</f>
        <v>164</v>
      </c>
      <c r="B172" s="94">
        <v>2025</v>
      </c>
      <c r="C172" s="94" t="s">
        <v>32</v>
      </c>
      <c r="D172" s="75" t="s">
        <v>361</v>
      </c>
      <c r="E172" s="117">
        <v>0</v>
      </c>
      <c r="F172" s="94"/>
      <c r="G172" s="112"/>
      <c r="H172" s="112"/>
      <c r="I172" s="112"/>
      <c r="J172" s="112"/>
      <c r="K172" s="112"/>
      <c r="L172" s="112"/>
      <c r="M172" s="110">
        <v>1</v>
      </c>
      <c r="N172" s="95">
        <v>0</v>
      </c>
      <c r="O172" s="95">
        <v>0</v>
      </c>
      <c r="P172" s="97">
        <f>IF(O172=0,0,(O172*(124/113))+(69.3-72))</f>
        <v>0</v>
      </c>
      <c r="Q172" s="110"/>
      <c r="R172" s="97">
        <f>+P172+Q172</f>
        <v>0</v>
      </c>
      <c r="S172" s="94"/>
      <c r="T172" s="94"/>
      <c r="U172" s="124"/>
      <c r="V172" s="96"/>
      <c r="W172" s="94"/>
      <c r="X172" s="95"/>
      <c r="Y172" s="94"/>
      <c r="Z172" s="106"/>
      <c r="AA172" s="95"/>
      <c r="AB172" s="95"/>
      <c r="AC172" s="95"/>
      <c r="AD172" s="95"/>
      <c r="AE172" s="111"/>
      <c r="AF172" s="95"/>
      <c r="AG172" s="95"/>
      <c r="AH172" s="95"/>
      <c r="AI172" s="95"/>
      <c r="AJ172" s="95"/>
      <c r="AK172" s="95"/>
      <c r="AL172" s="95"/>
      <c r="AM172" s="95"/>
      <c r="AN172" s="95"/>
      <c r="AO172" s="95"/>
      <c r="AP172" s="95"/>
      <c r="AQ172" s="95"/>
      <c r="AR172" s="95"/>
      <c r="AS172" s="95"/>
      <c r="AT172" s="95"/>
      <c r="AU172" s="95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/>
      <c r="CL172" s="2"/>
      <c r="CM172" s="2"/>
      <c r="CN172" s="2"/>
      <c r="CO172" s="2"/>
      <c r="CP172" s="2"/>
      <c r="CQ172" s="65"/>
      <c r="CR172" s="65"/>
      <c r="CS172" s="65"/>
      <c r="CT172" s="65"/>
    </row>
    <row r="173" spans="1:98" ht="15.6" customHeight="1" x14ac:dyDescent="0.25">
      <c r="A173" s="117">
        <f>A172+1</f>
        <v>165</v>
      </c>
      <c r="B173" s="94"/>
      <c r="C173" s="94" t="s">
        <v>32</v>
      </c>
      <c r="D173" s="2" t="s">
        <v>185</v>
      </c>
      <c r="E173" s="117">
        <v>0</v>
      </c>
      <c r="F173" s="96"/>
      <c r="G173" s="112"/>
      <c r="H173" s="112"/>
      <c r="I173" s="112"/>
      <c r="J173" s="112"/>
      <c r="K173" s="112">
        <v>5</v>
      </c>
      <c r="L173" s="112"/>
      <c r="M173" s="94">
        <v>7</v>
      </c>
      <c r="N173" s="95">
        <v>12.3</v>
      </c>
      <c r="O173" s="95">
        <v>12.3</v>
      </c>
      <c r="P173" s="97">
        <f>IF(O173=0,0,(O173*(124/113))+(69.3-72))</f>
        <v>10.797345132743359</v>
      </c>
      <c r="Q173" s="94"/>
      <c r="R173" s="97">
        <f>+P173+Q173</f>
        <v>10.797345132743359</v>
      </c>
      <c r="S173" s="94"/>
      <c r="T173" s="94"/>
      <c r="U173" s="94"/>
      <c r="V173" s="94"/>
      <c r="W173" s="94"/>
      <c r="X173" s="95"/>
      <c r="Y173" s="94"/>
      <c r="Z173" s="106"/>
      <c r="AA173" s="95"/>
      <c r="AB173" s="95"/>
      <c r="AC173" s="95"/>
      <c r="AD173" s="95"/>
      <c r="AE173" s="111"/>
      <c r="AF173" s="95"/>
      <c r="AG173" s="95"/>
      <c r="AH173" s="95"/>
      <c r="AI173" s="95"/>
      <c r="AJ173" s="95"/>
      <c r="AK173" s="95"/>
      <c r="AL173" s="95"/>
      <c r="AM173" s="95"/>
      <c r="AN173" s="95"/>
      <c r="AO173" s="95"/>
      <c r="AP173" s="95"/>
      <c r="AQ173" s="95"/>
      <c r="AR173" s="95"/>
      <c r="AS173" s="95"/>
      <c r="AT173" s="95"/>
      <c r="AU173" s="95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/>
      <c r="CL173" s="2"/>
      <c r="CM173" s="2"/>
      <c r="CN173" s="2"/>
      <c r="CO173" s="2"/>
      <c r="CP173" s="2"/>
      <c r="CQ173" s="65"/>
      <c r="CR173" s="65"/>
      <c r="CS173" s="65"/>
      <c r="CT173" s="65"/>
    </row>
    <row r="174" spans="1:98" ht="15.6" customHeight="1" x14ac:dyDescent="0.25">
      <c r="A174" s="117">
        <f>A173+1</f>
        <v>166</v>
      </c>
      <c r="B174" s="94">
        <v>2025</v>
      </c>
      <c r="C174" s="94" t="s">
        <v>32</v>
      </c>
      <c r="D174" s="65" t="s">
        <v>186</v>
      </c>
      <c r="E174" s="117">
        <v>1</v>
      </c>
      <c r="F174" s="94"/>
      <c r="G174" s="112"/>
      <c r="H174" s="112"/>
      <c r="I174" s="112"/>
      <c r="J174" s="112"/>
      <c r="K174" s="112">
        <v>5</v>
      </c>
      <c r="L174" s="112">
        <v>5</v>
      </c>
      <c r="M174" s="110">
        <v>20</v>
      </c>
      <c r="N174" s="95">
        <v>16.399999999999999</v>
      </c>
      <c r="O174" s="95">
        <v>16.399999999999999</v>
      </c>
      <c r="P174" s="97">
        <f>IF(O174=0,0,(O174*(124/113))+(69.3-72))</f>
        <v>15.296460176991143</v>
      </c>
      <c r="Q174" s="110"/>
      <c r="R174" s="97">
        <f>+P174+Q174</f>
        <v>15.296460176991143</v>
      </c>
      <c r="S174" s="94"/>
      <c r="T174" s="94"/>
      <c r="U174" s="94"/>
      <c r="V174" s="94"/>
      <c r="W174" s="94"/>
      <c r="X174" s="95"/>
      <c r="Y174" s="94"/>
      <c r="Z174" s="106"/>
      <c r="AA174" s="95"/>
      <c r="AB174" s="95"/>
      <c r="AC174" s="95"/>
      <c r="AD174" s="95"/>
      <c r="AE174" s="111"/>
      <c r="AF174" s="95"/>
      <c r="AG174" s="95"/>
      <c r="AH174" s="95"/>
      <c r="AI174" s="95"/>
      <c r="AJ174" s="95"/>
      <c r="AK174" s="95"/>
      <c r="AL174" s="95"/>
      <c r="AM174" s="95"/>
      <c r="AN174" s="95"/>
      <c r="AO174" s="95"/>
      <c r="AP174" s="95"/>
      <c r="AQ174" s="95"/>
      <c r="AR174" s="95"/>
      <c r="AS174" s="95"/>
      <c r="AT174" s="95"/>
      <c r="AU174" s="95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/>
      <c r="CL174" s="2"/>
      <c r="CM174" s="2"/>
      <c r="CN174" s="2"/>
      <c r="CO174" s="2"/>
      <c r="CP174" s="2"/>
      <c r="CQ174" s="65"/>
      <c r="CR174" s="65"/>
      <c r="CS174" s="65"/>
      <c r="CT174" s="65"/>
    </row>
    <row r="175" spans="1:98" ht="15.6" customHeight="1" x14ac:dyDescent="0.25">
      <c r="A175" s="117">
        <f>A174+1</f>
        <v>167</v>
      </c>
      <c r="B175" s="94">
        <v>2025</v>
      </c>
      <c r="C175" s="94" t="s">
        <v>32</v>
      </c>
      <c r="D175" s="65" t="s">
        <v>332</v>
      </c>
      <c r="E175" s="117">
        <v>1</v>
      </c>
      <c r="F175" s="94"/>
      <c r="G175" s="112"/>
      <c r="H175" s="112"/>
      <c r="I175" s="112"/>
      <c r="J175" s="112"/>
      <c r="K175" s="112"/>
      <c r="L175" s="112">
        <v>10</v>
      </c>
      <c r="M175" s="110">
        <v>6</v>
      </c>
      <c r="N175" s="95">
        <v>15.2</v>
      </c>
      <c r="O175" s="95">
        <v>15.6</v>
      </c>
      <c r="P175" s="97">
        <f>IF(O175=0,0,(O175*(124/113))+(69.3-72))</f>
        <v>14.418584070796456</v>
      </c>
      <c r="Q175" s="110"/>
      <c r="R175" s="97">
        <f>+P175+Q175</f>
        <v>14.418584070796456</v>
      </c>
      <c r="S175" s="94"/>
      <c r="T175" s="94"/>
      <c r="U175" s="114"/>
      <c r="V175" s="94"/>
      <c r="W175" s="167"/>
      <c r="X175" s="95"/>
      <c r="Y175" s="94"/>
      <c r="Z175" s="106"/>
      <c r="AA175" s="95"/>
      <c r="AB175" s="95"/>
      <c r="AC175" s="95"/>
      <c r="AD175" s="95"/>
      <c r="AE175" s="111"/>
      <c r="AF175" s="95"/>
      <c r="AG175" s="95"/>
      <c r="AH175" s="95"/>
      <c r="AI175" s="95"/>
      <c r="AJ175" s="95"/>
      <c r="AK175" s="95"/>
      <c r="AL175" s="95"/>
      <c r="AM175" s="95"/>
      <c r="AN175" s="95"/>
      <c r="AO175" s="95"/>
      <c r="AP175" s="95"/>
      <c r="AQ175" s="95"/>
      <c r="AR175" s="95"/>
      <c r="AS175" s="95"/>
      <c r="AT175" s="95"/>
      <c r="AU175" s="95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/>
      <c r="CL175" s="2"/>
      <c r="CM175" s="2"/>
      <c r="CN175" s="2"/>
      <c r="CO175" s="2"/>
      <c r="CP175" s="2"/>
      <c r="CQ175" s="65"/>
      <c r="CR175" s="65"/>
      <c r="CS175" s="65"/>
      <c r="CT175" s="65"/>
    </row>
    <row r="176" spans="1:98" ht="15.6" customHeight="1" x14ac:dyDescent="0.25">
      <c r="A176" s="117">
        <f>A175+1</f>
        <v>168</v>
      </c>
      <c r="B176" s="94">
        <v>2025</v>
      </c>
      <c r="C176" s="94" t="s">
        <v>32</v>
      </c>
      <c r="D176" s="65" t="s">
        <v>327</v>
      </c>
      <c r="E176" s="117">
        <v>3</v>
      </c>
      <c r="F176" s="94"/>
      <c r="G176" s="112"/>
      <c r="H176" s="112"/>
      <c r="I176" s="112"/>
      <c r="J176" s="112"/>
      <c r="K176" s="112"/>
      <c r="L176" s="112">
        <v>10</v>
      </c>
      <c r="M176" s="110">
        <v>12</v>
      </c>
      <c r="N176" s="95">
        <v>11.5</v>
      </c>
      <c r="O176" s="95">
        <v>12.4</v>
      </c>
      <c r="P176" s="97">
        <f>IF(O176=0,0,(O176*(124/113))+(69.3-72))</f>
        <v>10.907079646017696</v>
      </c>
      <c r="Q176" s="110"/>
      <c r="R176" s="97">
        <f>+P176+Q176</f>
        <v>10.907079646017696</v>
      </c>
      <c r="S176" s="94"/>
      <c r="T176" s="94"/>
      <c r="U176" s="114"/>
      <c r="V176" s="114"/>
      <c r="W176" s="170"/>
      <c r="X176" s="121"/>
      <c r="Y176" s="102"/>
      <c r="Z176" s="120"/>
      <c r="AA176" s="121"/>
      <c r="AB176" s="95"/>
      <c r="AC176" s="95"/>
      <c r="AD176" s="95"/>
      <c r="AE176" s="111"/>
      <c r="AF176" s="95"/>
      <c r="AG176" s="95"/>
      <c r="AH176" s="95"/>
      <c r="AI176" s="95"/>
      <c r="AJ176" s="95"/>
      <c r="AK176" s="95"/>
      <c r="AL176" s="95"/>
      <c r="AM176" s="95"/>
      <c r="AN176" s="95"/>
      <c r="AO176" s="95"/>
      <c r="AP176" s="95"/>
      <c r="AQ176" s="95"/>
      <c r="AR176" s="95"/>
      <c r="AS176" s="95"/>
      <c r="AT176" s="95"/>
      <c r="AU176" s="95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65"/>
      <c r="CR176" s="65"/>
      <c r="CS176" s="65"/>
      <c r="CT176" s="65"/>
    </row>
    <row r="177" spans="1:99" ht="15.6" customHeight="1" x14ac:dyDescent="0.25">
      <c r="A177" s="117">
        <f>A176+1</f>
        <v>169</v>
      </c>
      <c r="B177" s="94">
        <v>2025</v>
      </c>
      <c r="C177" s="94" t="s">
        <v>37</v>
      </c>
      <c r="D177" s="2" t="s">
        <v>187</v>
      </c>
      <c r="E177" s="117">
        <v>1</v>
      </c>
      <c r="F177" s="94"/>
      <c r="G177" s="112"/>
      <c r="H177" s="112"/>
      <c r="I177" s="112"/>
      <c r="J177" s="112"/>
      <c r="K177" s="112">
        <v>5</v>
      </c>
      <c r="L177" s="112">
        <v>5</v>
      </c>
      <c r="M177" s="94">
        <v>20</v>
      </c>
      <c r="N177" s="95">
        <v>26.6</v>
      </c>
      <c r="O177" s="95">
        <v>26.7</v>
      </c>
      <c r="P177" s="97">
        <f>IF(O177=0,0,(O177*(119/113))+(66.5-72))</f>
        <v>22.61769911504425</v>
      </c>
      <c r="Q177" s="94"/>
      <c r="R177" s="97">
        <f>+P177+Q177</f>
        <v>22.61769911504425</v>
      </c>
      <c r="S177" s="94"/>
      <c r="T177" s="110"/>
      <c r="U177" s="94"/>
      <c r="V177" s="94"/>
      <c r="W177" s="94"/>
      <c r="X177" s="95"/>
      <c r="Y177" s="94"/>
      <c r="Z177" s="106"/>
      <c r="AA177" s="95"/>
      <c r="AB177" s="95"/>
      <c r="AC177" s="95"/>
      <c r="AD177" s="95"/>
      <c r="AE177" s="111"/>
      <c r="AF177" s="95"/>
      <c r="AG177" s="95"/>
      <c r="AH177" s="95"/>
      <c r="AI177" s="95"/>
      <c r="AJ177" s="95"/>
      <c r="AK177" s="95"/>
      <c r="AL177" s="95"/>
      <c r="AM177" s="95"/>
      <c r="AN177" s="95"/>
      <c r="AO177" s="95"/>
      <c r="AP177" s="95"/>
      <c r="AQ177" s="95"/>
      <c r="AR177" s="95"/>
      <c r="AS177" s="95"/>
      <c r="AT177" s="95"/>
      <c r="AU177" s="95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/>
      <c r="CL177" s="2"/>
      <c r="CM177" s="2"/>
      <c r="CN177" s="2"/>
      <c r="CO177" s="2"/>
      <c r="CP177" s="2"/>
      <c r="CQ177" s="65"/>
      <c r="CR177" s="65"/>
      <c r="CS177" s="65"/>
      <c r="CT177" s="65"/>
    </row>
    <row r="178" spans="1:99" ht="15.75" customHeight="1" x14ac:dyDescent="0.25">
      <c r="A178" s="117">
        <f>A177+1</f>
        <v>170</v>
      </c>
      <c r="B178" s="94">
        <v>2025</v>
      </c>
      <c r="C178" s="94" t="s">
        <v>32</v>
      </c>
      <c r="D178" s="2" t="s">
        <v>188</v>
      </c>
      <c r="E178" s="117">
        <v>0</v>
      </c>
      <c r="F178" s="110"/>
      <c r="G178" s="112"/>
      <c r="H178" s="110"/>
      <c r="I178" s="110"/>
      <c r="J178" s="110"/>
      <c r="K178" s="112"/>
      <c r="L178" s="112"/>
      <c r="M178" s="94">
        <v>20</v>
      </c>
      <c r="N178" s="95">
        <v>25.9</v>
      </c>
      <c r="O178" s="95">
        <v>25.9</v>
      </c>
      <c r="P178" s="97">
        <f>IF(O178=0,0,(O178*(124/113))+(69.3-72))</f>
        <v>25.721238938053091</v>
      </c>
      <c r="Q178" s="94"/>
      <c r="R178" s="97">
        <f>+P178+Q178</f>
        <v>25.721238938053091</v>
      </c>
      <c r="S178" s="94"/>
      <c r="T178" s="110"/>
      <c r="U178" s="124"/>
      <c r="V178" s="94"/>
      <c r="W178" s="94"/>
      <c r="X178" s="95"/>
      <c r="Y178" s="94"/>
      <c r="Z178" s="106"/>
      <c r="AA178" s="95"/>
      <c r="AB178" s="95"/>
      <c r="AC178" s="95"/>
      <c r="AD178" s="95"/>
      <c r="AE178" s="111"/>
      <c r="AF178" s="95"/>
      <c r="AG178" s="95"/>
      <c r="AH178" s="95"/>
      <c r="AI178" s="95"/>
      <c r="AJ178" s="95"/>
      <c r="AK178" s="95"/>
      <c r="AL178" s="95"/>
      <c r="AM178" s="95"/>
      <c r="AN178" s="95"/>
      <c r="AO178" s="95"/>
      <c r="AP178" s="95"/>
      <c r="AQ178" s="95"/>
      <c r="AR178" s="95"/>
      <c r="AS178" s="95"/>
      <c r="AT178" s="95"/>
      <c r="AU178" s="95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/>
      <c r="CL178" s="2"/>
      <c r="CM178" s="2"/>
      <c r="CN178" s="2"/>
      <c r="CO178" s="2"/>
      <c r="CP178" s="2"/>
      <c r="CQ178" s="65"/>
      <c r="CR178" s="65"/>
      <c r="CS178" s="65"/>
      <c r="CT178" s="65"/>
      <c r="CU178" s="169"/>
    </row>
    <row r="179" spans="1:99" ht="15.75" customHeight="1" x14ac:dyDescent="0.25">
      <c r="A179" s="117">
        <f>A178+1</f>
        <v>171</v>
      </c>
      <c r="B179" s="94">
        <v>2025</v>
      </c>
      <c r="C179" s="94" t="s">
        <v>32</v>
      </c>
      <c r="D179" s="2" t="s">
        <v>189</v>
      </c>
      <c r="E179" s="117">
        <v>0</v>
      </c>
      <c r="F179" s="110"/>
      <c r="G179" s="112"/>
      <c r="H179" s="110"/>
      <c r="I179" s="110"/>
      <c r="J179" s="110"/>
      <c r="K179" s="112"/>
      <c r="L179" s="112"/>
      <c r="M179" s="94">
        <v>5</v>
      </c>
      <c r="N179" s="95">
        <v>17.7</v>
      </c>
      <c r="O179" s="95">
        <v>17.7</v>
      </c>
      <c r="P179" s="97">
        <f>IF(O179=0,0,(O179*(124/113))+(69.3-72))</f>
        <v>16.723008849557516</v>
      </c>
      <c r="Q179" s="94">
        <v>-4</v>
      </c>
      <c r="R179" s="97">
        <f>+P179+Q179</f>
        <v>12.723008849557516</v>
      </c>
      <c r="S179" s="94"/>
      <c r="T179" s="94"/>
      <c r="U179" s="94"/>
      <c r="V179" s="94"/>
      <c r="W179" s="94"/>
      <c r="X179" s="95"/>
      <c r="Y179" s="94"/>
      <c r="Z179" s="106"/>
      <c r="AA179" s="95"/>
      <c r="AB179" s="95"/>
      <c r="AC179" s="95"/>
      <c r="AD179" s="95"/>
      <c r="AE179" s="111"/>
      <c r="AF179" s="95"/>
      <c r="AG179" s="95"/>
      <c r="AH179" s="95"/>
      <c r="AI179" s="95"/>
      <c r="AJ179" s="95"/>
      <c r="AK179" s="95"/>
      <c r="AL179" s="95"/>
      <c r="AM179" s="95"/>
      <c r="AN179" s="95"/>
      <c r="AO179" s="95"/>
      <c r="AP179" s="95"/>
      <c r="AQ179" s="95"/>
      <c r="AR179" s="95"/>
      <c r="AS179" s="95"/>
      <c r="AT179" s="95"/>
      <c r="AU179" s="95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/>
      <c r="CL179" s="2"/>
      <c r="CM179" s="2"/>
      <c r="CN179" s="2"/>
      <c r="CO179" s="2"/>
      <c r="CP179" s="2"/>
      <c r="CQ179" s="65"/>
      <c r="CR179" s="65"/>
      <c r="CS179" s="65"/>
      <c r="CT179" s="65"/>
    </row>
    <row r="180" spans="1:99" ht="15.75" customHeight="1" x14ac:dyDescent="0.25">
      <c r="A180" s="117">
        <f>A179+1</f>
        <v>172</v>
      </c>
      <c r="B180" s="94">
        <v>2025</v>
      </c>
      <c r="C180" s="94" t="s">
        <v>32</v>
      </c>
      <c r="D180" s="2" t="s">
        <v>190</v>
      </c>
      <c r="E180" s="117">
        <v>0</v>
      </c>
      <c r="F180" s="94"/>
      <c r="G180" s="112"/>
      <c r="H180" s="112"/>
      <c r="I180" s="112"/>
      <c r="J180" s="112"/>
      <c r="K180" s="112"/>
      <c r="L180" s="112"/>
      <c r="M180" s="94">
        <v>6</v>
      </c>
      <c r="N180" s="95">
        <v>12</v>
      </c>
      <c r="O180" s="95">
        <v>12</v>
      </c>
      <c r="P180" s="97">
        <f>IF(O180=0,0,(O180*(124/113))+(69.3-72))</f>
        <v>10.46814159292035</v>
      </c>
      <c r="Q180" s="94"/>
      <c r="R180" s="97">
        <f>+P180+Q180</f>
        <v>10.46814159292035</v>
      </c>
      <c r="T180" s="110"/>
      <c r="U180" s="94"/>
      <c r="V180" s="94"/>
      <c r="W180" s="94"/>
      <c r="X180" s="95"/>
      <c r="Y180" s="94"/>
      <c r="Z180" s="106"/>
      <c r="AA180" s="95"/>
      <c r="AB180" s="95"/>
      <c r="AC180" s="95"/>
      <c r="AD180" s="95"/>
      <c r="AE180" s="111"/>
      <c r="AF180" s="95"/>
      <c r="AG180" s="95"/>
      <c r="AH180" s="95"/>
      <c r="AI180" s="95"/>
      <c r="AJ180" s="95"/>
      <c r="AK180" s="95"/>
      <c r="AL180" s="95"/>
      <c r="AM180" s="95"/>
      <c r="AN180" s="95"/>
      <c r="AO180" s="95"/>
      <c r="AP180" s="95"/>
      <c r="AQ180" s="95"/>
      <c r="AR180" s="95"/>
      <c r="AS180" s="95"/>
      <c r="AT180" s="95"/>
      <c r="AU180" s="95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/>
      <c r="CL180" s="2"/>
      <c r="CM180" s="2"/>
      <c r="CN180" s="2"/>
      <c r="CO180" s="2"/>
      <c r="CP180" s="2"/>
      <c r="CQ180" s="65"/>
      <c r="CR180" s="65"/>
      <c r="CS180" s="65"/>
      <c r="CT180" s="65"/>
    </row>
    <row r="181" spans="1:99" ht="15.75" customHeight="1" x14ac:dyDescent="0.25">
      <c r="A181" s="117">
        <f>A180+1</f>
        <v>173</v>
      </c>
      <c r="B181" s="94">
        <v>2025</v>
      </c>
      <c r="C181" s="94" t="s">
        <v>37</v>
      </c>
      <c r="D181" s="2" t="s">
        <v>191</v>
      </c>
      <c r="E181" s="117">
        <v>0</v>
      </c>
      <c r="F181" s="94"/>
      <c r="G181" s="112"/>
      <c r="H181" s="112"/>
      <c r="I181" s="112"/>
      <c r="J181" s="112"/>
      <c r="K181" s="112">
        <v>5</v>
      </c>
      <c r="L181" s="112"/>
      <c r="M181" s="94">
        <v>20</v>
      </c>
      <c r="N181" s="95">
        <v>21.2</v>
      </c>
      <c r="O181" s="95">
        <v>21.2</v>
      </c>
      <c r="P181" s="97">
        <f>IF(O181=0,0,(O181*(119/113))+(66.5-72))</f>
        <v>16.825663716814159</v>
      </c>
      <c r="Q181" s="94"/>
      <c r="R181" s="97">
        <f>+P181+Q181</f>
        <v>16.825663716814159</v>
      </c>
      <c r="S181" s="94"/>
      <c r="T181" s="94"/>
      <c r="U181" s="94"/>
      <c r="V181" s="94"/>
      <c r="W181" s="94"/>
      <c r="X181" s="95"/>
      <c r="Y181" s="94"/>
      <c r="Z181" s="106"/>
      <c r="AA181" s="95"/>
      <c r="AB181" s="95"/>
      <c r="AC181" s="95"/>
      <c r="AD181" s="95"/>
      <c r="AE181" s="111"/>
      <c r="AF181" s="95"/>
      <c r="AG181" s="95"/>
      <c r="AH181" s="95"/>
      <c r="AI181" s="95"/>
      <c r="AJ181" s="95"/>
      <c r="AK181" s="95"/>
      <c r="AL181" s="95"/>
      <c r="AM181" s="95"/>
      <c r="AN181" s="95"/>
      <c r="AO181" s="95"/>
      <c r="AP181" s="95"/>
      <c r="AQ181" s="95"/>
      <c r="AR181" s="95"/>
      <c r="AS181" s="95"/>
      <c r="AT181" s="95"/>
      <c r="AU181" s="95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/>
      <c r="CL181" s="2"/>
      <c r="CM181" s="2"/>
      <c r="CN181" s="2"/>
      <c r="CO181" s="2"/>
      <c r="CP181" s="2"/>
      <c r="CQ181" s="65"/>
      <c r="CR181" s="65"/>
      <c r="CS181" s="65"/>
      <c r="CT181" s="65"/>
    </row>
    <row r="182" spans="1:99" ht="15.75" customHeight="1" x14ac:dyDescent="0.25">
      <c r="A182" s="117">
        <f>A181+1</f>
        <v>174</v>
      </c>
      <c r="B182" s="94">
        <v>2025</v>
      </c>
      <c r="C182" s="94" t="s">
        <v>32</v>
      </c>
      <c r="D182" s="2" t="s">
        <v>192</v>
      </c>
      <c r="E182" s="117">
        <v>2</v>
      </c>
      <c r="F182" s="94"/>
      <c r="G182" s="112"/>
      <c r="H182" s="112"/>
      <c r="I182" s="112"/>
      <c r="J182" s="112"/>
      <c r="K182" s="112">
        <v>5</v>
      </c>
      <c r="L182" s="112">
        <v>5</v>
      </c>
      <c r="M182" s="94">
        <v>20</v>
      </c>
      <c r="N182" s="95">
        <v>20.8</v>
      </c>
      <c r="O182" s="95">
        <v>20.8</v>
      </c>
      <c r="P182" s="97">
        <f>IF(O182=0,0,(O182*(124/113))+(69.3-72))</f>
        <v>20.124778761061943</v>
      </c>
      <c r="Q182" s="94"/>
      <c r="R182" s="97">
        <f>+P182+Q182</f>
        <v>20.124778761061943</v>
      </c>
      <c r="S182" s="94"/>
      <c r="T182" s="94"/>
      <c r="U182" s="94"/>
      <c r="V182" s="94"/>
      <c r="W182" s="94"/>
      <c r="X182" s="95"/>
      <c r="Y182" s="94"/>
      <c r="Z182" s="106"/>
      <c r="AA182" s="95"/>
      <c r="AB182" s="95"/>
      <c r="AC182" s="95"/>
      <c r="AD182" s="95"/>
      <c r="AE182" s="111"/>
      <c r="AF182" s="95"/>
      <c r="AG182" s="95"/>
      <c r="AH182" s="95"/>
      <c r="AI182" s="95"/>
      <c r="AJ182" s="95"/>
      <c r="AK182" s="95"/>
      <c r="AL182" s="95"/>
      <c r="AM182" s="95"/>
      <c r="AN182" s="95"/>
      <c r="AO182" s="95"/>
      <c r="AP182" s="95"/>
      <c r="AQ182" s="95"/>
      <c r="AR182" s="95"/>
      <c r="AS182" s="95"/>
      <c r="AT182" s="95"/>
      <c r="AU182" s="95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/>
      <c r="CL182" s="2"/>
      <c r="CM182" s="2"/>
      <c r="CN182" s="2"/>
      <c r="CO182" s="2"/>
      <c r="CP182" s="2"/>
      <c r="CQ182" s="65"/>
      <c r="CR182" s="65"/>
      <c r="CS182" s="65"/>
      <c r="CT182" s="65"/>
    </row>
    <row r="183" spans="1:99" ht="15.75" customHeight="1" x14ac:dyDescent="0.25">
      <c r="A183" s="117">
        <f>A182+1</f>
        <v>175</v>
      </c>
      <c r="B183" s="94">
        <v>2025</v>
      </c>
      <c r="C183" s="94" t="s">
        <v>37</v>
      </c>
      <c r="D183" s="2" t="s">
        <v>193</v>
      </c>
      <c r="E183" s="117">
        <v>5</v>
      </c>
      <c r="F183" s="94"/>
      <c r="G183" s="112"/>
      <c r="H183" s="112"/>
      <c r="I183" s="112"/>
      <c r="J183" s="112"/>
      <c r="K183" s="112">
        <v>5</v>
      </c>
      <c r="L183" s="112">
        <v>5</v>
      </c>
      <c r="M183" s="94">
        <v>20</v>
      </c>
      <c r="N183" s="95">
        <v>23.6</v>
      </c>
      <c r="O183" s="95">
        <v>23.2</v>
      </c>
      <c r="P183" s="97">
        <f>IF(O183=0,0,(O183*(119/113))+(66.5-72))</f>
        <v>18.931858407079648</v>
      </c>
      <c r="Q183" s="94"/>
      <c r="R183" s="97">
        <f>+P183+Q183</f>
        <v>18.931858407079648</v>
      </c>
      <c r="S183" s="94"/>
      <c r="T183" s="94"/>
      <c r="U183" s="94"/>
      <c r="V183" s="94"/>
      <c r="W183" s="94"/>
      <c r="X183" s="95"/>
      <c r="Y183" s="94"/>
      <c r="Z183" s="106"/>
      <c r="AA183" s="106"/>
      <c r="AB183" s="95"/>
      <c r="AC183" s="95"/>
      <c r="AD183" s="95"/>
      <c r="AE183" s="111"/>
      <c r="AF183" s="106"/>
      <c r="AG183" s="95"/>
      <c r="AH183" s="95"/>
      <c r="AI183" s="95"/>
      <c r="AJ183" s="95"/>
      <c r="AK183" s="95"/>
      <c r="AL183" s="95"/>
      <c r="AM183" s="95"/>
      <c r="AN183" s="95"/>
      <c r="AO183" s="95"/>
      <c r="AP183" s="95"/>
      <c r="AQ183" s="95"/>
      <c r="AR183" s="95"/>
      <c r="AS183" s="95"/>
      <c r="AT183" s="95"/>
      <c r="AU183" s="95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/>
      <c r="CL183" s="2"/>
      <c r="CM183" s="2"/>
      <c r="CN183" s="2"/>
      <c r="CO183" s="2"/>
      <c r="CP183" s="2"/>
      <c r="CQ183" s="65"/>
      <c r="CR183" s="65"/>
      <c r="CS183" s="65"/>
      <c r="CT183" s="65"/>
    </row>
    <row r="184" spans="1:99" ht="15.75" customHeight="1" x14ac:dyDescent="0.25">
      <c r="A184" s="117">
        <f>A183+1</f>
        <v>176</v>
      </c>
      <c r="B184" s="94">
        <v>2025</v>
      </c>
      <c r="C184" s="94" t="s">
        <v>37</v>
      </c>
      <c r="D184" s="74" t="s">
        <v>334</v>
      </c>
      <c r="E184" s="117">
        <v>0</v>
      </c>
      <c r="F184" s="94"/>
      <c r="G184" s="112"/>
      <c r="H184" s="112"/>
      <c r="I184" s="112"/>
      <c r="J184" s="112"/>
      <c r="K184" s="112"/>
      <c r="L184" s="112">
        <v>10</v>
      </c>
      <c r="M184" s="94">
        <v>2</v>
      </c>
      <c r="N184" s="95">
        <v>0</v>
      </c>
      <c r="O184" s="95">
        <v>0</v>
      </c>
      <c r="P184" s="97">
        <f>IF(O184=0,0,(O184*(119/113))+(66.5-72))</f>
        <v>0</v>
      </c>
      <c r="Q184" s="94"/>
      <c r="R184" s="97">
        <f>+P184+Q184</f>
        <v>0</v>
      </c>
      <c r="S184" s="94"/>
      <c r="T184" s="94"/>
      <c r="U184" s="94"/>
      <c r="V184" s="94"/>
      <c r="W184" s="94"/>
      <c r="X184" s="95"/>
      <c r="Y184" s="94"/>
      <c r="Z184" s="106"/>
      <c r="AA184" s="106"/>
      <c r="AB184" s="95"/>
      <c r="AC184" s="95"/>
      <c r="AD184" s="95"/>
      <c r="AE184" s="111"/>
      <c r="AF184" s="106"/>
      <c r="AG184" s="95"/>
      <c r="AH184" s="95"/>
      <c r="AI184" s="95"/>
      <c r="AJ184" s="95"/>
      <c r="AK184" s="95"/>
      <c r="AL184" s="95"/>
      <c r="AM184" s="95"/>
      <c r="AN184" s="95"/>
      <c r="AO184" s="95"/>
      <c r="AP184" s="95"/>
      <c r="AQ184" s="95"/>
      <c r="AR184" s="95"/>
      <c r="AS184" s="95"/>
      <c r="AT184" s="95"/>
      <c r="AU184" s="95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/>
      <c r="CL184" s="2"/>
      <c r="CM184" s="2"/>
      <c r="CN184" s="2"/>
      <c r="CO184" s="2"/>
      <c r="CP184" s="2"/>
      <c r="CQ184" s="65"/>
      <c r="CR184" s="65"/>
      <c r="CS184" s="65"/>
      <c r="CT184" s="65"/>
    </row>
    <row r="185" spans="1:99" ht="15.75" customHeight="1" x14ac:dyDescent="0.25">
      <c r="A185" s="117">
        <f>A184+1</f>
        <v>177</v>
      </c>
      <c r="B185" s="94"/>
      <c r="C185" s="94" t="s">
        <v>32</v>
      </c>
      <c r="D185" s="74" t="s">
        <v>194</v>
      </c>
      <c r="E185" s="117">
        <v>0</v>
      </c>
      <c r="F185" s="94"/>
      <c r="G185" s="112"/>
      <c r="H185" s="112"/>
      <c r="I185" s="112"/>
      <c r="J185" s="112"/>
      <c r="K185" s="112">
        <v>5</v>
      </c>
      <c r="L185" s="112"/>
      <c r="M185" s="94">
        <v>2</v>
      </c>
      <c r="N185" s="95">
        <v>0</v>
      </c>
      <c r="O185" s="95">
        <v>0</v>
      </c>
      <c r="P185" s="97">
        <f>IF(O185=0,0,(O185*(124/113))+(69.3-72))</f>
        <v>0</v>
      </c>
      <c r="Q185" s="94"/>
      <c r="R185" s="97">
        <f>+P185+Q185</f>
        <v>0</v>
      </c>
      <c r="T185" s="94"/>
      <c r="U185" s="94"/>
      <c r="V185" s="94"/>
      <c r="W185" s="94"/>
      <c r="X185" s="94"/>
      <c r="Y185" s="95"/>
      <c r="Z185" s="94"/>
      <c r="AA185" s="106"/>
      <c r="AB185" s="95"/>
      <c r="AC185" s="95"/>
      <c r="AD185" s="95"/>
      <c r="AE185" s="95"/>
      <c r="AF185" s="111"/>
      <c r="AG185" s="95"/>
      <c r="AH185" s="95"/>
      <c r="AI185" s="95"/>
      <c r="AJ185" s="95"/>
      <c r="AK185" s="95"/>
      <c r="AL185" s="95"/>
      <c r="AM185" s="95"/>
      <c r="AN185" s="95"/>
      <c r="AO185" s="95"/>
      <c r="AP185" s="95"/>
      <c r="AQ185" s="95"/>
      <c r="AR185" s="95"/>
      <c r="AS185" s="95"/>
      <c r="AT185" s="95"/>
      <c r="AU185" s="95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/>
      <c r="CL185" s="2"/>
      <c r="CM185" s="2"/>
      <c r="CN185" s="2"/>
      <c r="CO185" s="2"/>
      <c r="CP185" s="2"/>
      <c r="CQ185" s="2"/>
      <c r="CR185" s="65"/>
      <c r="CS185" s="65"/>
      <c r="CT185" s="65"/>
      <c r="CU185" s="65"/>
    </row>
    <row r="186" spans="1:99" ht="15.75" customHeight="1" x14ac:dyDescent="0.25">
      <c r="A186" s="117">
        <f>A185+1</f>
        <v>178</v>
      </c>
      <c r="B186" s="94">
        <v>2025</v>
      </c>
      <c r="C186" s="94" t="s">
        <v>32</v>
      </c>
      <c r="D186" s="74" t="s">
        <v>195</v>
      </c>
      <c r="E186" s="117">
        <v>0</v>
      </c>
      <c r="F186" s="94"/>
      <c r="G186" s="112"/>
      <c r="H186" s="112"/>
      <c r="I186" s="112"/>
      <c r="J186" s="112"/>
      <c r="K186" s="112"/>
      <c r="L186" s="112">
        <v>10</v>
      </c>
      <c r="M186" s="94">
        <v>4</v>
      </c>
      <c r="N186" s="95">
        <v>0</v>
      </c>
      <c r="O186" s="95">
        <v>0</v>
      </c>
      <c r="P186" s="97">
        <f>IF(O186=0,0,(O186*(124/113))+(69.3-72))</f>
        <v>0</v>
      </c>
      <c r="Q186" s="94"/>
      <c r="R186" s="97">
        <f>+P186+Q186</f>
        <v>0</v>
      </c>
      <c r="T186" s="94"/>
      <c r="U186" s="94"/>
      <c r="V186" s="94"/>
      <c r="W186" s="94"/>
      <c r="X186" s="95"/>
      <c r="Y186" s="94"/>
      <c r="Z186" s="106"/>
      <c r="AA186" s="95"/>
      <c r="AB186" s="95"/>
      <c r="AC186" s="95"/>
      <c r="AD186" s="95"/>
      <c r="AE186" s="111"/>
      <c r="AF186" s="95"/>
      <c r="AG186" s="95"/>
      <c r="AH186" s="95"/>
      <c r="AI186" s="95"/>
      <c r="AJ186" s="95"/>
      <c r="AK186" s="95"/>
      <c r="AL186" s="95"/>
      <c r="AM186" s="95"/>
      <c r="AN186" s="95"/>
      <c r="AO186" s="95"/>
      <c r="AP186" s="95"/>
      <c r="AQ186" s="95"/>
      <c r="AR186" s="95"/>
      <c r="AS186" s="95"/>
      <c r="AT186" s="95"/>
      <c r="AU186" s="95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/>
      <c r="CL186" s="2"/>
      <c r="CM186" s="2"/>
      <c r="CN186" s="2"/>
      <c r="CO186" s="2"/>
      <c r="CP186" s="2"/>
      <c r="CQ186" s="65"/>
      <c r="CR186" s="65"/>
      <c r="CS186" s="65"/>
      <c r="CT186" s="65"/>
    </row>
    <row r="187" spans="1:99" ht="15.75" customHeight="1" x14ac:dyDescent="0.25">
      <c r="A187" s="117">
        <f>A186+1</f>
        <v>179</v>
      </c>
      <c r="B187" s="94">
        <v>2025</v>
      </c>
      <c r="C187" s="94" t="s">
        <v>37</v>
      </c>
      <c r="D187" s="6" t="s">
        <v>196</v>
      </c>
      <c r="E187" s="117">
        <v>1</v>
      </c>
      <c r="F187" s="117"/>
      <c r="G187" s="114"/>
      <c r="H187" s="112"/>
      <c r="I187" s="112"/>
      <c r="J187" s="112"/>
      <c r="K187" s="112">
        <v>5</v>
      </c>
      <c r="L187" s="112">
        <v>5</v>
      </c>
      <c r="M187" s="94">
        <v>20</v>
      </c>
      <c r="N187" s="95">
        <v>12.6</v>
      </c>
      <c r="O187" s="95">
        <v>12.6</v>
      </c>
      <c r="P187" s="97">
        <f>IF(O187=0,0,(O187*(119/113))+(66.5-72))</f>
        <v>7.7690265486725671</v>
      </c>
      <c r="Q187" s="94"/>
      <c r="R187" s="97">
        <f>+P187+Q187</f>
        <v>7.7690265486725671</v>
      </c>
      <c r="S187" s="94"/>
      <c r="T187" s="94"/>
      <c r="U187" s="94"/>
      <c r="V187" s="94"/>
      <c r="W187" s="94"/>
      <c r="X187" s="95"/>
      <c r="Y187" s="94"/>
      <c r="Z187" s="106"/>
      <c r="AA187" s="95"/>
      <c r="AB187" s="95"/>
      <c r="AC187" s="95"/>
      <c r="AD187" s="95"/>
      <c r="AE187" s="111"/>
      <c r="AF187" s="95"/>
      <c r="AG187" s="95"/>
      <c r="AH187" s="95"/>
      <c r="AI187" s="95"/>
      <c r="AJ187" s="95"/>
      <c r="AK187" s="95"/>
      <c r="AL187" s="95"/>
      <c r="AM187" s="95"/>
      <c r="AN187" s="95"/>
      <c r="AO187" s="95"/>
      <c r="AP187" s="95"/>
      <c r="AQ187" s="95"/>
      <c r="AR187" s="95"/>
      <c r="AS187" s="95"/>
      <c r="AT187" s="95"/>
      <c r="AU187" s="95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/>
      <c r="CL187" s="2"/>
      <c r="CM187" s="2"/>
      <c r="CN187" s="2"/>
      <c r="CO187" s="2"/>
      <c r="CP187" s="2"/>
      <c r="CQ187" s="65"/>
      <c r="CR187" s="65"/>
      <c r="CS187" s="65"/>
      <c r="CT187" s="65"/>
    </row>
    <row r="188" spans="1:99" ht="15.75" customHeight="1" x14ac:dyDescent="0.25">
      <c r="A188" s="117">
        <f>A187+1</f>
        <v>180</v>
      </c>
      <c r="B188" s="94">
        <v>2025</v>
      </c>
      <c r="C188" s="94" t="s">
        <v>37</v>
      </c>
      <c r="D188" s="2" t="s">
        <v>197</v>
      </c>
      <c r="E188" s="117">
        <v>1</v>
      </c>
      <c r="F188" s="94"/>
      <c r="G188" s="112"/>
      <c r="H188" s="112"/>
      <c r="I188" s="112"/>
      <c r="J188" s="112"/>
      <c r="K188" s="112"/>
      <c r="L188" s="112">
        <v>10</v>
      </c>
      <c r="M188" s="94">
        <v>20</v>
      </c>
      <c r="N188" s="95">
        <v>11.6</v>
      </c>
      <c r="O188" s="95">
        <v>11.6</v>
      </c>
      <c r="P188" s="97">
        <f>IF(O188=0,0,(O188*(119/113))+(66.5-72))</f>
        <v>6.7159292035398241</v>
      </c>
      <c r="Q188" s="94"/>
      <c r="R188" s="97">
        <f>+P188+Q188</f>
        <v>6.7159292035398241</v>
      </c>
      <c r="S188" s="94"/>
      <c r="T188" s="110"/>
      <c r="U188" s="124"/>
      <c r="V188" s="114"/>
      <c r="W188" s="94"/>
      <c r="X188" s="95"/>
      <c r="Y188" s="94"/>
      <c r="Z188" s="106"/>
      <c r="AA188" s="95"/>
      <c r="AB188" s="95"/>
      <c r="AC188" s="95"/>
      <c r="AD188" s="95"/>
      <c r="AE188" s="111"/>
      <c r="AF188" s="95"/>
      <c r="AG188" s="95"/>
      <c r="AH188" s="95"/>
      <c r="AI188" s="95"/>
      <c r="AJ188" s="95"/>
      <c r="AK188" s="95"/>
      <c r="AL188" s="95"/>
      <c r="AM188" s="95"/>
      <c r="AN188" s="95"/>
      <c r="AO188" s="95"/>
      <c r="AP188" s="95"/>
      <c r="AQ188" s="95"/>
      <c r="AR188" s="95"/>
      <c r="AS188" s="95"/>
      <c r="AT188" s="95"/>
      <c r="AU188" s="95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/>
      <c r="CL188" s="2"/>
      <c r="CM188" s="2"/>
      <c r="CN188" s="2"/>
      <c r="CO188" s="2"/>
      <c r="CP188" s="2"/>
      <c r="CQ188" s="65"/>
      <c r="CR188" s="65"/>
      <c r="CS188" s="65"/>
      <c r="CT188" s="65"/>
    </row>
    <row r="189" spans="1:99" ht="15.75" customHeight="1" x14ac:dyDescent="0.25">
      <c r="A189" s="117">
        <f>A188+1</f>
        <v>181</v>
      </c>
      <c r="B189" s="94">
        <v>2025</v>
      </c>
      <c r="C189" s="94" t="s">
        <v>32</v>
      </c>
      <c r="D189" s="2" t="s">
        <v>198</v>
      </c>
      <c r="E189" s="117">
        <v>1</v>
      </c>
      <c r="F189" s="94"/>
      <c r="G189" s="112"/>
      <c r="H189" s="112"/>
      <c r="I189" s="112"/>
      <c r="J189" s="112"/>
      <c r="K189" s="112">
        <v>5</v>
      </c>
      <c r="L189" s="112">
        <v>5</v>
      </c>
      <c r="M189" s="94">
        <v>20</v>
      </c>
      <c r="N189" s="95">
        <v>18</v>
      </c>
      <c r="O189" s="95">
        <v>18</v>
      </c>
      <c r="P189" s="97">
        <f>IF(O189=0,0,(O189*(124/113))+(69.3-72))</f>
        <v>17.052212389380529</v>
      </c>
      <c r="Q189" s="94"/>
      <c r="R189" s="97">
        <f>+P189+Q189</f>
        <v>17.052212389380529</v>
      </c>
      <c r="S189" s="94"/>
      <c r="U189" s="94"/>
      <c r="V189" s="94"/>
      <c r="W189" s="94"/>
      <c r="X189" s="95"/>
      <c r="Y189" s="94"/>
      <c r="Z189" s="106"/>
      <c r="AA189" s="95"/>
      <c r="AB189" s="95"/>
      <c r="AC189" s="95"/>
      <c r="AD189" s="95"/>
      <c r="AE189" s="111"/>
      <c r="AF189" s="95"/>
      <c r="AG189" s="95"/>
      <c r="AH189" s="95"/>
      <c r="AI189" s="95"/>
      <c r="AJ189" s="95"/>
      <c r="AK189" s="95"/>
      <c r="AL189" s="95"/>
      <c r="AM189" s="95"/>
      <c r="AN189" s="95"/>
      <c r="AO189" s="95"/>
      <c r="AP189" s="95"/>
      <c r="AQ189" s="95"/>
      <c r="AR189" s="95"/>
      <c r="AS189" s="95"/>
      <c r="AT189" s="95"/>
      <c r="AU189" s="95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/>
      <c r="CL189" s="2"/>
      <c r="CM189" s="2"/>
      <c r="CN189" s="2"/>
      <c r="CO189" s="2"/>
      <c r="CP189" s="2"/>
      <c r="CQ189" s="65"/>
      <c r="CR189" s="65"/>
      <c r="CS189" s="65"/>
      <c r="CT189" s="65"/>
    </row>
    <row r="190" spans="1:99" ht="15.75" customHeight="1" x14ac:dyDescent="0.25">
      <c r="A190" s="117">
        <f>A189+1</f>
        <v>182</v>
      </c>
      <c r="B190" s="94">
        <v>2025</v>
      </c>
      <c r="C190" s="94" t="s">
        <v>37</v>
      </c>
      <c r="D190" s="2" t="s">
        <v>199</v>
      </c>
      <c r="E190" s="117">
        <v>0</v>
      </c>
      <c r="F190" s="94"/>
      <c r="G190" s="112"/>
      <c r="H190" s="112"/>
      <c r="I190" s="112"/>
      <c r="J190" s="112"/>
      <c r="K190" s="112">
        <v>5</v>
      </c>
      <c r="L190" s="112">
        <v>5</v>
      </c>
      <c r="M190" s="94">
        <v>20</v>
      </c>
      <c r="N190" s="95">
        <v>9</v>
      </c>
      <c r="O190" s="95">
        <v>9</v>
      </c>
      <c r="P190" s="97">
        <f>IF(O190=0,0,(O190*(119/113))+(66.5-72))</f>
        <v>3.9778761061946906</v>
      </c>
      <c r="Q190" s="94"/>
      <c r="R190" s="97">
        <f>+P190+Q190</f>
        <v>3.9778761061946906</v>
      </c>
      <c r="S190" s="94"/>
      <c r="U190" s="94"/>
      <c r="V190" s="94"/>
      <c r="W190" s="94"/>
      <c r="X190" s="95"/>
      <c r="Y190" s="94"/>
      <c r="Z190" s="106"/>
      <c r="AA190" s="95"/>
      <c r="AB190" s="95"/>
      <c r="AC190" s="95"/>
      <c r="AD190" s="95"/>
      <c r="AE190" s="111"/>
      <c r="AF190" s="95"/>
      <c r="AG190" s="95"/>
      <c r="AH190" s="95"/>
      <c r="AI190" s="95"/>
      <c r="AJ190" s="95"/>
      <c r="AK190" s="95"/>
      <c r="AL190" s="95"/>
      <c r="AM190" s="95"/>
      <c r="AN190" s="95"/>
      <c r="AO190" s="95"/>
      <c r="AP190" s="95"/>
      <c r="AQ190" s="95"/>
      <c r="AR190" s="95"/>
      <c r="AS190" s="95"/>
      <c r="AT190" s="95"/>
      <c r="AU190" s="95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/>
      <c r="CL190" s="2"/>
      <c r="CM190" s="2"/>
      <c r="CN190" s="2"/>
      <c r="CO190" s="2"/>
      <c r="CP190" s="2"/>
      <c r="CQ190" s="65"/>
      <c r="CR190" s="65"/>
      <c r="CS190" s="65"/>
      <c r="CT190" s="65"/>
    </row>
    <row r="191" spans="1:99" ht="15.75" customHeight="1" x14ac:dyDescent="0.25">
      <c r="A191" s="117">
        <f>A190+1</f>
        <v>183</v>
      </c>
      <c r="B191" s="94"/>
      <c r="C191" s="94" t="s">
        <v>37</v>
      </c>
      <c r="D191" s="2" t="s">
        <v>200</v>
      </c>
      <c r="E191" s="117">
        <v>0</v>
      </c>
      <c r="F191" s="94"/>
      <c r="G191" s="112"/>
      <c r="H191" s="170"/>
      <c r="I191" s="112"/>
      <c r="J191" s="112"/>
      <c r="K191" s="112">
        <v>5</v>
      </c>
      <c r="L191" s="112">
        <v>5</v>
      </c>
      <c r="M191" s="94">
        <v>20</v>
      </c>
      <c r="N191" s="95">
        <v>23.7</v>
      </c>
      <c r="O191" s="95">
        <v>23.7</v>
      </c>
      <c r="P191" s="97">
        <f>IF(O191=0,0,(O191*(119/113))+(66.5-72))</f>
        <v>19.458407079646019</v>
      </c>
      <c r="Q191" s="94"/>
      <c r="R191" s="97">
        <f>+P191+Q191</f>
        <v>19.458407079646019</v>
      </c>
      <c r="S191" s="94"/>
      <c r="U191" s="94"/>
      <c r="V191" s="94"/>
      <c r="W191" s="94"/>
      <c r="X191" s="95"/>
      <c r="Y191" s="94"/>
      <c r="Z191" s="106"/>
      <c r="AA191" s="95"/>
      <c r="AB191" s="95"/>
      <c r="AC191" s="95"/>
      <c r="AD191" s="95"/>
      <c r="AE191" s="111"/>
      <c r="AF191" s="95"/>
      <c r="AG191" s="95"/>
      <c r="AH191" s="95"/>
      <c r="AI191" s="95"/>
      <c r="AJ191" s="95"/>
      <c r="AK191" s="95"/>
      <c r="AL191" s="95"/>
      <c r="AM191" s="95"/>
      <c r="AN191" s="95"/>
      <c r="AO191" s="95"/>
      <c r="AP191" s="95"/>
      <c r="AQ191" s="95"/>
      <c r="AR191" s="95"/>
      <c r="AS191" s="95"/>
      <c r="AT191" s="95"/>
      <c r="AU191" s="95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/>
      <c r="CL191" s="2"/>
      <c r="CM191" s="2"/>
      <c r="CN191" s="2"/>
      <c r="CO191" s="2"/>
      <c r="CP191" s="2"/>
      <c r="CQ191" s="65"/>
      <c r="CR191" s="65"/>
      <c r="CS191" s="65"/>
      <c r="CT191" s="65"/>
    </row>
    <row r="192" spans="1:99" ht="15.75" customHeight="1" x14ac:dyDescent="0.25">
      <c r="A192" s="117">
        <f>A191+1</f>
        <v>184</v>
      </c>
      <c r="B192" s="94">
        <v>2025</v>
      </c>
      <c r="C192" s="94"/>
      <c r="D192" s="2" t="s">
        <v>201</v>
      </c>
      <c r="E192" s="117">
        <v>0</v>
      </c>
      <c r="F192" s="94"/>
      <c r="G192" s="112"/>
      <c r="H192" s="112"/>
      <c r="I192" s="112"/>
      <c r="J192" s="112"/>
      <c r="K192" s="112">
        <v>5</v>
      </c>
      <c r="L192" s="112"/>
      <c r="M192" s="94">
        <v>5</v>
      </c>
      <c r="N192" s="95">
        <v>22.7</v>
      </c>
      <c r="O192" s="95">
        <v>22.7</v>
      </c>
      <c r="P192" s="97">
        <f>IF(O192=0,0,(O192*(124/113))+(71.7-72))</f>
        <v>24.609734513274336</v>
      </c>
      <c r="Q192" s="94">
        <v>-4</v>
      </c>
      <c r="R192" s="97">
        <f>+P192+Q192</f>
        <v>20.609734513274336</v>
      </c>
      <c r="S192" s="110"/>
      <c r="T192" s="94"/>
      <c r="U192" s="94"/>
      <c r="V192" s="94"/>
      <c r="W192" s="94"/>
      <c r="X192" s="95"/>
      <c r="Y192" s="94"/>
      <c r="Z192" s="106"/>
      <c r="AA192" s="95"/>
      <c r="AB192" s="95"/>
      <c r="AC192" s="95"/>
      <c r="AD192" s="95"/>
      <c r="AE192" s="111"/>
      <c r="AF192" s="95"/>
      <c r="AG192" s="95"/>
      <c r="AH192" s="95"/>
      <c r="AI192" s="95"/>
      <c r="AJ192" s="95"/>
      <c r="AK192" s="95"/>
      <c r="AL192" s="95"/>
      <c r="AM192" s="95"/>
      <c r="AN192" s="95"/>
      <c r="AO192" s="95"/>
      <c r="AP192" s="95"/>
      <c r="AQ192" s="95"/>
      <c r="AR192" s="95"/>
      <c r="AS192" s="95"/>
      <c r="AT192" s="95"/>
      <c r="AU192" s="95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/>
      <c r="CL192" s="2"/>
      <c r="CM192" s="2"/>
      <c r="CN192" s="2"/>
      <c r="CO192" s="2"/>
      <c r="CP192" s="2"/>
      <c r="CQ192" s="65"/>
      <c r="CR192" s="65"/>
      <c r="CS192" s="65"/>
      <c r="CT192" s="65"/>
    </row>
    <row r="193" spans="1:98" ht="15.75" customHeight="1" x14ac:dyDescent="0.25">
      <c r="A193" s="117">
        <f>A192+1</f>
        <v>185</v>
      </c>
      <c r="B193" s="94">
        <v>2025</v>
      </c>
      <c r="C193" s="94"/>
      <c r="D193" s="2" t="s">
        <v>202</v>
      </c>
      <c r="E193" s="117">
        <v>0</v>
      </c>
      <c r="F193" s="94"/>
      <c r="G193" s="112"/>
      <c r="H193" s="112"/>
      <c r="I193" s="112"/>
      <c r="J193" s="112"/>
      <c r="K193" s="112"/>
      <c r="L193" s="112">
        <v>10</v>
      </c>
      <c r="M193" s="94">
        <v>16</v>
      </c>
      <c r="N193" s="95">
        <v>26.9</v>
      </c>
      <c r="O193" s="95">
        <v>26.9</v>
      </c>
      <c r="P193" s="97">
        <f>IF(O193=0,0,(O193*(124/113))+(71.7-72))</f>
        <v>29.21858407079646</v>
      </c>
      <c r="Q193" s="110"/>
      <c r="R193" s="97">
        <f>+P193+Q193</f>
        <v>29.21858407079646</v>
      </c>
      <c r="S193" s="110"/>
      <c r="T193" s="94"/>
      <c r="U193" s="94"/>
      <c r="V193" s="94"/>
      <c r="W193" s="94"/>
      <c r="X193" s="95"/>
      <c r="Y193" s="94"/>
      <c r="Z193" s="106"/>
      <c r="AA193" s="95"/>
      <c r="AB193" s="95"/>
      <c r="AC193" s="95"/>
      <c r="AD193" s="95"/>
      <c r="AE193" s="111"/>
      <c r="AF193" s="95"/>
      <c r="AG193" s="95"/>
      <c r="AH193" s="95"/>
      <c r="AI193" s="95"/>
      <c r="AJ193" s="95"/>
      <c r="AK193" s="95"/>
      <c r="AL193" s="95"/>
      <c r="AM193" s="95"/>
      <c r="AN193" s="95"/>
      <c r="AO193" s="95"/>
      <c r="AP193" s="95"/>
      <c r="AQ193" s="95"/>
      <c r="AR193" s="95"/>
      <c r="AS193" s="95"/>
      <c r="AT193" s="95"/>
      <c r="AU193" s="95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/>
      <c r="CL193" s="2"/>
      <c r="CM193" s="2"/>
      <c r="CN193" s="2"/>
      <c r="CO193" s="2"/>
      <c r="CP193" s="2"/>
      <c r="CQ193" s="65"/>
      <c r="CR193" s="65"/>
      <c r="CS193" s="65"/>
      <c r="CT193" s="65"/>
    </row>
    <row r="194" spans="1:98" ht="17.25" customHeight="1" x14ac:dyDescent="0.25">
      <c r="A194" s="117">
        <f>A193+1</f>
        <v>186</v>
      </c>
      <c r="B194" s="94">
        <v>2025</v>
      </c>
      <c r="C194" s="94"/>
      <c r="D194" s="74" t="s">
        <v>203</v>
      </c>
      <c r="E194" s="117">
        <v>0</v>
      </c>
      <c r="F194" s="94"/>
      <c r="G194" s="112"/>
      <c r="H194" s="112"/>
      <c r="I194" s="112"/>
      <c r="J194" s="112"/>
      <c r="K194" s="112"/>
      <c r="L194" s="112"/>
      <c r="M194" s="94">
        <v>4</v>
      </c>
      <c r="N194" s="95">
        <v>0</v>
      </c>
      <c r="O194" s="95">
        <v>0</v>
      </c>
      <c r="P194" s="97">
        <f>IF(O194=0,0,(O194*(124/113))+(71.7-72))</f>
        <v>0</v>
      </c>
      <c r="Q194" s="110"/>
      <c r="R194" s="97">
        <f>+P194+Q194</f>
        <v>0</v>
      </c>
      <c r="S194" s="110"/>
      <c r="T194" s="94"/>
      <c r="U194" s="88"/>
      <c r="V194" s="124"/>
      <c r="W194" s="94"/>
      <c r="X194" s="95"/>
      <c r="Y194" s="94"/>
      <c r="Z194" s="106"/>
      <c r="AA194" s="95"/>
      <c r="AB194" s="95"/>
      <c r="AC194" s="95"/>
      <c r="AD194" s="95"/>
      <c r="AE194" s="111"/>
      <c r="AF194" s="95"/>
      <c r="AG194" s="95"/>
      <c r="AH194" s="95"/>
      <c r="AI194" s="95"/>
      <c r="AJ194" s="95"/>
      <c r="AK194" s="95"/>
      <c r="AL194" s="95"/>
      <c r="AM194" s="95"/>
      <c r="AN194" s="95"/>
      <c r="AO194" s="95"/>
      <c r="AP194" s="95"/>
      <c r="AQ194" s="95"/>
      <c r="AR194" s="95"/>
      <c r="AS194" s="95"/>
      <c r="AT194" s="95"/>
      <c r="AU194" s="95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/>
      <c r="CL194" s="2"/>
      <c r="CM194" s="2"/>
      <c r="CN194" s="2"/>
      <c r="CO194" s="2"/>
      <c r="CP194" s="2"/>
      <c r="CQ194" s="65"/>
      <c r="CR194" s="65"/>
      <c r="CS194" s="65"/>
      <c r="CT194" s="65"/>
    </row>
    <row r="195" spans="1:98" ht="15.75" customHeight="1" x14ac:dyDescent="0.25">
      <c r="A195" s="117">
        <f>A194+1</f>
        <v>187</v>
      </c>
      <c r="B195" s="94">
        <v>2025</v>
      </c>
      <c r="C195" s="94"/>
      <c r="D195" s="74" t="s">
        <v>204</v>
      </c>
      <c r="E195" s="117">
        <v>0</v>
      </c>
      <c r="F195" s="94"/>
      <c r="G195" s="112"/>
      <c r="H195" s="112"/>
      <c r="I195" s="112"/>
      <c r="J195" s="112"/>
      <c r="K195" s="112"/>
      <c r="L195" s="112"/>
      <c r="M195" s="94">
        <v>3</v>
      </c>
      <c r="N195" s="95">
        <v>0</v>
      </c>
      <c r="O195" s="95">
        <v>0</v>
      </c>
      <c r="P195" s="97">
        <f>IF(O195=0,0,(O195*(124/113))+(71.7-72))</f>
        <v>0</v>
      </c>
      <c r="Q195" s="110"/>
      <c r="R195" s="97">
        <f>+P195+Q195</f>
        <v>0</v>
      </c>
      <c r="S195" s="110"/>
      <c r="T195" s="94"/>
      <c r="U195" s="94"/>
      <c r="V195" s="94"/>
      <c r="W195" s="94"/>
      <c r="X195" s="95"/>
      <c r="Y195" s="94"/>
      <c r="Z195" s="106"/>
      <c r="AA195" s="95"/>
      <c r="AB195" s="95"/>
      <c r="AC195" s="95"/>
      <c r="AD195" s="95"/>
      <c r="AE195" s="111"/>
      <c r="AF195" s="95"/>
      <c r="AG195" s="95"/>
      <c r="AH195" s="95"/>
      <c r="AI195" s="95"/>
      <c r="AJ195" s="95"/>
      <c r="AK195" s="95"/>
      <c r="AL195" s="95"/>
      <c r="AM195" s="95"/>
      <c r="AN195" s="95"/>
      <c r="AO195" s="95"/>
      <c r="AP195" s="95"/>
      <c r="AQ195" s="95"/>
      <c r="AR195" s="95"/>
      <c r="AS195" s="95"/>
      <c r="AT195" s="95"/>
      <c r="AU195" s="95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/>
      <c r="CL195" s="2"/>
      <c r="CM195" s="2"/>
      <c r="CN195" s="2"/>
      <c r="CO195" s="2"/>
      <c r="CP195" s="2"/>
      <c r="CQ195" s="65"/>
      <c r="CR195" s="65"/>
      <c r="CS195" s="65"/>
      <c r="CT195" s="65"/>
    </row>
    <row r="196" spans="1:98" ht="15.75" customHeight="1" x14ac:dyDescent="0.25">
      <c r="A196" s="117">
        <f>A195+1</f>
        <v>188</v>
      </c>
      <c r="B196" s="94">
        <v>2025</v>
      </c>
      <c r="C196" s="94"/>
      <c r="D196" s="2" t="s">
        <v>205</v>
      </c>
      <c r="E196" s="117">
        <v>2</v>
      </c>
      <c r="F196" s="94"/>
      <c r="G196" s="112"/>
      <c r="H196" s="112"/>
      <c r="I196" s="112"/>
      <c r="J196" s="112"/>
      <c r="K196" s="112">
        <v>5</v>
      </c>
      <c r="L196" s="112">
        <v>5</v>
      </c>
      <c r="M196" s="94">
        <v>20</v>
      </c>
      <c r="N196" s="95">
        <v>38.4</v>
      </c>
      <c r="O196" s="95">
        <v>37.700000000000003</v>
      </c>
      <c r="P196" s="97">
        <f>IF(O196=0,0,(O196*(124/113))+(71.7-72))</f>
        <v>41.06991150442478</v>
      </c>
      <c r="Q196" s="94"/>
      <c r="R196" s="97">
        <f>+P196+Q196</f>
        <v>41.06991150442478</v>
      </c>
      <c r="T196" s="94"/>
      <c r="U196" s="94"/>
      <c r="V196" s="94"/>
      <c r="W196" s="94"/>
      <c r="X196" s="95"/>
      <c r="Y196" s="94"/>
      <c r="Z196" s="106"/>
      <c r="AA196" s="95"/>
      <c r="AB196" s="95"/>
      <c r="AC196" s="95"/>
      <c r="AD196" s="95"/>
      <c r="AE196" s="111"/>
      <c r="AF196" s="95"/>
      <c r="AG196" s="95"/>
      <c r="AH196" s="95"/>
      <c r="AI196" s="95"/>
      <c r="AJ196" s="95"/>
      <c r="AK196" s="95"/>
      <c r="AL196" s="95"/>
      <c r="AM196" s="95"/>
      <c r="AN196" s="95"/>
      <c r="AO196" s="95"/>
      <c r="AP196" s="95"/>
      <c r="AQ196" s="95"/>
      <c r="AR196" s="95"/>
      <c r="AS196" s="95"/>
      <c r="AT196" s="95"/>
      <c r="AU196" s="95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/>
      <c r="CL196" s="2"/>
      <c r="CM196" s="2"/>
      <c r="CN196" s="2"/>
      <c r="CO196" s="2"/>
      <c r="CP196" s="2"/>
      <c r="CQ196" s="65"/>
      <c r="CR196" s="65"/>
      <c r="CS196" s="65"/>
      <c r="CT196" s="65"/>
    </row>
    <row r="197" spans="1:98" ht="15.75" customHeight="1" x14ac:dyDescent="0.25">
      <c r="A197" s="117">
        <f>A196+1</f>
        <v>189</v>
      </c>
      <c r="B197" s="94">
        <v>2025</v>
      </c>
      <c r="C197" s="94"/>
      <c r="D197" s="74" t="s">
        <v>206</v>
      </c>
      <c r="E197" s="117">
        <v>0</v>
      </c>
      <c r="F197" s="94"/>
      <c r="G197" s="112"/>
      <c r="H197" s="112"/>
      <c r="I197" s="112"/>
      <c r="J197" s="112"/>
      <c r="K197" s="112"/>
      <c r="L197" s="112"/>
      <c r="M197" s="94">
        <v>3</v>
      </c>
      <c r="N197" s="95">
        <v>0</v>
      </c>
      <c r="O197" s="95">
        <v>0</v>
      </c>
      <c r="P197" s="97">
        <f>IF(O197=0,0,(O197*(124/113))+(71.7-72))</f>
        <v>0</v>
      </c>
      <c r="Q197" s="94"/>
      <c r="R197" s="97">
        <f>+P197+Q197</f>
        <v>0</v>
      </c>
      <c r="S197" s="110"/>
      <c r="T197" s="94"/>
      <c r="U197" s="94"/>
      <c r="V197" s="94"/>
      <c r="W197" s="94"/>
      <c r="X197" s="95"/>
      <c r="Y197" s="94"/>
      <c r="Z197" s="106"/>
      <c r="AA197" s="95"/>
      <c r="AB197" s="95"/>
      <c r="AC197" s="95"/>
      <c r="AD197" s="95"/>
      <c r="AE197" s="111"/>
      <c r="AF197" s="95"/>
      <c r="AG197" s="95"/>
      <c r="AH197" s="95"/>
      <c r="AI197" s="95"/>
      <c r="AJ197" s="95"/>
      <c r="AK197" s="95"/>
      <c r="AL197" s="95"/>
      <c r="AM197" s="95"/>
      <c r="AN197" s="95"/>
      <c r="AO197" s="95"/>
      <c r="AP197" s="95"/>
      <c r="AQ197" s="95"/>
      <c r="AR197" s="95"/>
      <c r="AS197" s="95"/>
      <c r="AT197" s="95"/>
      <c r="AU197" s="95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/>
      <c r="CL197" s="2"/>
      <c r="CM197" s="2"/>
      <c r="CN197" s="2"/>
      <c r="CO197" s="2"/>
      <c r="CP197" s="2"/>
      <c r="CQ197" s="65"/>
      <c r="CR197" s="65"/>
      <c r="CS197" s="65"/>
      <c r="CT197" s="65"/>
    </row>
    <row r="198" spans="1:98" ht="15.75" customHeight="1" x14ac:dyDescent="0.25">
      <c r="A198" s="117">
        <f>A197+1</f>
        <v>190</v>
      </c>
      <c r="B198" s="94">
        <v>2025</v>
      </c>
      <c r="C198" s="94"/>
      <c r="D198" s="2" t="s">
        <v>207</v>
      </c>
      <c r="E198" s="117">
        <v>0</v>
      </c>
      <c r="F198" s="94"/>
      <c r="G198" s="112"/>
      <c r="H198" s="112"/>
      <c r="I198" s="112"/>
      <c r="J198" s="112"/>
      <c r="K198" s="112"/>
      <c r="L198" s="112">
        <v>10</v>
      </c>
      <c r="M198" s="94">
        <v>11</v>
      </c>
      <c r="N198" s="95">
        <v>26.5</v>
      </c>
      <c r="O198" s="95">
        <v>26.5</v>
      </c>
      <c r="P198" s="97">
        <f>IF(O198=0,0,(O198*(124/113))+(71.7-72))</f>
        <v>28.779646017699115</v>
      </c>
      <c r="Q198" s="110"/>
      <c r="R198" s="97">
        <f>+P198+Q198</f>
        <v>28.779646017699115</v>
      </c>
      <c r="T198" s="94"/>
      <c r="U198" s="94"/>
      <c r="V198" s="94"/>
      <c r="W198" s="94"/>
      <c r="X198" s="95"/>
      <c r="Y198" s="94"/>
      <c r="Z198" s="106"/>
      <c r="AA198" s="95"/>
      <c r="AB198" s="95"/>
      <c r="AC198" s="95"/>
      <c r="AD198" s="95"/>
      <c r="AE198" s="111"/>
      <c r="AF198" s="95"/>
      <c r="AG198" s="95"/>
      <c r="AH198" s="95"/>
      <c r="AI198" s="95"/>
      <c r="AJ198" s="95"/>
      <c r="AK198" s="95"/>
      <c r="AL198" s="95"/>
      <c r="AM198" s="95"/>
      <c r="AN198" s="95"/>
      <c r="AO198" s="95"/>
      <c r="AP198" s="95"/>
      <c r="AQ198" s="95"/>
      <c r="AR198" s="95"/>
      <c r="AS198" s="95"/>
      <c r="AT198" s="95"/>
      <c r="AU198" s="95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/>
      <c r="CL198" s="2"/>
      <c r="CM198" s="2"/>
      <c r="CN198" s="2"/>
      <c r="CO198" s="2"/>
      <c r="CP198" s="2"/>
      <c r="CQ198" s="65"/>
      <c r="CR198" s="65"/>
      <c r="CS198" s="65"/>
      <c r="CT198" s="65"/>
    </row>
    <row r="199" spans="1:98" ht="15.75" customHeight="1" x14ac:dyDescent="0.25">
      <c r="A199" s="117">
        <f>A198+1</f>
        <v>191</v>
      </c>
      <c r="B199" s="94">
        <v>2025</v>
      </c>
      <c r="C199" s="94"/>
      <c r="D199" s="2" t="s">
        <v>208</v>
      </c>
      <c r="E199" s="117">
        <v>0</v>
      </c>
      <c r="F199" s="94"/>
      <c r="G199" s="112"/>
      <c r="H199" s="112"/>
      <c r="I199" s="112"/>
      <c r="J199" s="112"/>
      <c r="K199" s="112">
        <v>5</v>
      </c>
      <c r="L199" s="112"/>
      <c r="M199" s="94">
        <v>5</v>
      </c>
      <c r="N199" s="95">
        <v>29.4</v>
      </c>
      <c r="O199" s="95">
        <v>29.4</v>
      </c>
      <c r="P199" s="97">
        <f>IF(O199=0,0,(O199*(124/113))+(71.7-72))</f>
        <v>31.961946902654866</v>
      </c>
      <c r="Q199" s="110">
        <v>-4</v>
      </c>
      <c r="R199" s="97">
        <f>+P199+Q199</f>
        <v>27.961946902654866</v>
      </c>
      <c r="T199" s="94"/>
      <c r="U199" s="94"/>
      <c r="V199" s="94"/>
      <c r="W199" s="94"/>
      <c r="X199" s="95"/>
      <c r="Y199" s="94"/>
      <c r="Z199" s="106"/>
      <c r="AA199" s="95"/>
      <c r="AB199" s="95"/>
      <c r="AC199" s="95"/>
      <c r="AD199" s="95"/>
      <c r="AE199" s="111"/>
      <c r="AF199" s="95"/>
      <c r="AG199" s="95"/>
      <c r="AH199" s="95"/>
      <c r="AI199" s="95"/>
      <c r="AJ199" s="95"/>
      <c r="AK199" s="95"/>
      <c r="AL199" s="95"/>
      <c r="AM199" s="95"/>
      <c r="AN199" s="95"/>
      <c r="AO199" s="95"/>
      <c r="AP199" s="95"/>
      <c r="AQ199" s="95"/>
      <c r="AR199" s="95"/>
      <c r="AS199" s="95"/>
      <c r="AT199" s="95"/>
      <c r="AU199" s="95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/>
      <c r="CL199" s="2"/>
      <c r="CM199" s="2"/>
      <c r="CN199" s="2"/>
      <c r="CO199" s="2"/>
      <c r="CP199" s="2"/>
      <c r="CQ199" s="65"/>
      <c r="CR199" s="65"/>
      <c r="CS199" s="65"/>
      <c r="CT199" s="65"/>
    </row>
    <row r="200" spans="1:98" ht="15.75" customHeight="1" x14ac:dyDescent="0.25">
      <c r="A200" s="121"/>
      <c r="B200" s="94"/>
      <c r="C200" s="94"/>
      <c r="D200" s="2"/>
      <c r="E200" s="117"/>
      <c r="F200" s="94"/>
      <c r="G200" s="112"/>
      <c r="H200" s="112"/>
      <c r="I200" s="112"/>
      <c r="J200" s="112"/>
      <c r="K200" s="112"/>
      <c r="L200" s="112"/>
      <c r="M200" s="94"/>
      <c r="N200" s="95"/>
      <c r="O200" s="95"/>
      <c r="P200" s="95"/>
      <c r="Q200" s="110"/>
      <c r="R200" s="110"/>
      <c r="U200" s="96"/>
      <c r="V200" s="94"/>
      <c r="W200" s="94"/>
      <c r="X200" s="95"/>
      <c r="Y200" s="94"/>
      <c r="Z200" s="106"/>
      <c r="AA200" s="95"/>
      <c r="AB200" s="95"/>
      <c r="AC200" s="95"/>
      <c r="AD200" s="95"/>
      <c r="AE200" s="111"/>
      <c r="AF200" s="95"/>
      <c r="AG200" s="95"/>
      <c r="AH200" s="95"/>
      <c r="AI200" s="95"/>
      <c r="AJ200" s="95"/>
      <c r="AK200" s="95"/>
      <c r="AL200" s="95"/>
      <c r="AM200" s="95"/>
      <c r="AN200" s="95"/>
      <c r="AO200" s="95"/>
      <c r="AP200" s="95"/>
      <c r="AQ200" s="95"/>
      <c r="AR200" s="95"/>
      <c r="AS200" s="95"/>
      <c r="AT200" s="95"/>
      <c r="AU200" s="95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/>
      <c r="CL200" s="2"/>
      <c r="CM200" s="2"/>
      <c r="CN200" s="2"/>
      <c r="CO200" s="2"/>
      <c r="CP200" s="2"/>
      <c r="CQ200" s="65"/>
      <c r="CR200" s="65"/>
      <c r="CS200" s="65"/>
      <c r="CT200" s="65"/>
    </row>
    <row r="201" spans="1:98" ht="15.75" customHeight="1" x14ac:dyDescent="0.25">
      <c r="A201" s="121" t="s">
        <v>335</v>
      </c>
      <c r="B201" s="94"/>
      <c r="C201" s="94"/>
      <c r="D201" s="6" t="s">
        <v>209</v>
      </c>
      <c r="E201" s="94"/>
      <c r="F201" s="95" t="s">
        <v>210</v>
      </c>
      <c r="G201" s="112"/>
      <c r="H201" s="112"/>
      <c r="I201" s="112"/>
      <c r="J201" s="112"/>
      <c r="K201" s="112"/>
      <c r="L201" s="112"/>
      <c r="M201" s="94"/>
      <c r="N201" s="95"/>
      <c r="O201" s="95"/>
      <c r="P201" s="95"/>
      <c r="Q201" s="110"/>
      <c r="R201" s="110"/>
      <c r="T201" s="94"/>
      <c r="U201" s="94"/>
      <c r="V201" s="94"/>
      <c r="W201" s="94"/>
      <c r="X201" s="95"/>
      <c r="Y201" s="94"/>
      <c r="Z201" s="106"/>
      <c r="AA201" s="95"/>
      <c r="AB201" s="95"/>
      <c r="AC201" s="95"/>
      <c r="AD201" s="95"/>
      <c r="AE201" s="111"/>
      <c r="AF201" s="95"/>
      <c r="AG201" s="95"/>
      <c r="AH201" s="95"/>
      <c r="AI201" s="95"/>
      <c r="AJ201" s="95"/>
      <c r="AK201" s="95"/>
      <c r="AL201" s="95"/>
      <c r="AM201" s="95"/>
      <c r="AN201" s="95"/>
      <c r="AO201" s="95"/>
      <c r="AP201" s="95"/>
      <c r="AQ201" s="95"/>
      <c r="AR201" s="95"/>
      <c r="AS201" s="95"/>
      <c r="AT201" s="95"/>
      <c r="AU201" s="95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/>
      <c r="CL201" s="2"/>
      <c r="CM201" s="2"/>
      <c r="CN201" s="2"/>
      <c r="CO201" s="2"/>
      <c r="CP201" s="2"/>
      <c r="CQ201" s="65"/>
      <c r="CR201" s="65"/>
      <c r="CS201" s="65"/>
      <c r="CT201" s="65"/>
    </row>
    <row r="202" spans="1:98" ht="15.75" customHeight="1" x14ac:dyDescent="0.25">
      <c r="A202" s="121"/>
      <c r="B202" s="94"/>
      <c r="C202" s="94"/>
      <c r="D202" s="70"/>
      <c r="E202" s="148"/>
      <c r="G202" s="112"/>
      <c r="H202" s="112"/>
      <c r="I202" s="112"/>
      <c r="J202" s="112"/>
      <c r="K202" s="112"/>
      <c r="L202" s="112"/>
      <c r="M202" s="94"/>
      <c r="N202" s="95"/>
      <c r="O202" s="95"/>
      <c r="P202" s="95"/>
      <c r="Q202" s="110"/>
      <c r="R202" s="110"/>
      <c r="T202" s="94"/>
      <c r="U202" s="94"/>
      <c r="V202" s="94"/>
      <c r="W202" s="94"/>
      <c r="X202" s="95"/>
      <c r="Y202" s="94"/>
      <c r="Z202" s="106"/>
      <c r="AA202" s="95"/>
      <c r="AB202" s="95"/>
      <c r="AC202" s="95"/>
      <c r="AD202" s="95"/>
      <c r="AE202" s="111"/>
      <c r="AF202" s="95"/>
      <c r="AG202" s="95"/>
      <c r="AH202" s="95"/>
      <c r="AI202" s="95"/>
      <c r="AJ202" s="95"/>
      <c r="AK202" s="95"/>
      <c r="AL202" s="95"/>
      <c r="AM202" s="95"/>
      <c r="AN202" s="95"/>
      <c r="AO202" s="95"/>
      <c r="AP202" s="95"/>
      <c r="AQ202" s="95"/>
      <c r="AR202" s="95"/>
      <c r="AS202" s="95"/>
      <c r="AT202" s="95"/>
      <c r="AU202" s="95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/>
      <c r="CL202" s="2"/>
      <c r="CM202" s="2"/>
      <c r="CN202" s="2"/>
      <c r="CO202" s="2"/>
      <c r="CP202" s="2"/>
      <c r="CQ202" s="65"/>
      <c r="CR202" s="65"/>
      <c r="CS202" s="65"/>
      <c r="CT202" s="65"/>
    </row>
    <row r="203" spans="1:98" ht="15.75" customHeight="1" x14ac:dyDescent="0.25">
      <c r="A203" s="96"/>
      <c r="B203" s="94"/>
      <c r="C203" s="94"/>
      <c r="D203" s="2"/>
      <c r="E203" s="94" t="s">
        <v>211</v>
      </c>
      <c r="F203" s="94" t="s">
        <v>212</v>
      </c>
      <c r="G203" s="112"/>
      <c r="H203" s="112"/>
      <c r="I203" s="112"/>
      <c r="J203" s="112"/>
      <c r="K203" s="112"/>
      <c r="L203" s="112"/>
      <c r="M203" s="94"/>
      <c r="N203" s="95"/>
      <c r="O203" s="95"/>
      <c r="P203" s="95"/>
      <c r="Q203" s="110"/>
      <c r="R203" s="110"/>
      <c r="T203" s="94"/>
      <c r="U203" s="94"/>
      <c r="V203" s="94"/>
      <c r="W203" s="94"/>
      <c r="X203" s="95"/>
      <c r="Y203" s="94"/>
      <c r="Z203" s="106"/>
      <c r="AA203" s="95"/>
      <c r="AB203" s="95"/>
      <c r="AC203" s="95"/>
      <c r="AD203" s="95"/>
      <c r="AE203" s="111"/>
      <c r="AF203" s="95"/>
      <c r="AG203" s="95"/>
      <c r="AH203" s="95"/>
      <c r="AI203" s="95"/>
      <c r="AJ203" s="95"/>
      <c r="AK203" s="95"/>
      <c r="AL203" s="95"/>
      <c r="AM203" s="95"/>
      <c r="AN203" s="95"/>
      <c r="AO203" s="95"/>
      <c r="AP203" s="95"/>
      <c r="AQ203" s="95"/>
      <c r="AR203" s="95"/>
      <c r="AS203" s="95"/>
      <c r="AT203" s="95"/>
      <c r="AU203" s="95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/>
      <c r="CL203" s="2"/>
      <c r="CM203" s="2"/>
      <c r="CN203" s="2"/>
      <c r="CO203" s="2"/>
      <c r="CP203" s="2"/>
      <c r="CQ203" s="65"/>
      <c r="CR203" s="65"/>
      <c r="CS203" s="65"/>
      <c r="CT203" s="65"/>
    </row>
    <row r="204" spans="1:98" ht="15.75" customHeight="1" x14ac:dyDescent="0.25">
      <c r="A204" s="117" t="s">
        <v>354</v>
      </c>
      <c r="B204" s="94" t="s">
        <v>355</v>
      </c>
      <c r="C204" s="94"/>
      <c r="D204" s="65"/>
      <c r="E204" s="138"/>
      <c r="F204" s="138"/>
      <c r="G204" s="112"/>
      <c r="H204" s="112"/>
      <c r="I204" s="112"/>
      <c r="J204" s="112"/>
      <c r="K204" s="112"/>
      <c r="L204" s="112"/>
      <c r="M204" s="94"/>
      <c r="N204" s="95"/>
      <c r="O204" s="95"/>
      <c r="P204" s="95"/>
      <c r="Q204" s="110"/>
      <c r="R204" s="110"/>
      <c r="T204" s="94"/>
      <c r="U204" s="94"/>
      <c r="V204" s="94"/>
      <c r="W204" s="94"/>
      <c r="X204" s="95"/>
      <c r="Y204" s="94"/>
      <c r="Z204" s="106"/>
      <c r="AA204" s="95"/>
      <c r="AB204" s="95"/>
      <c r="AC204" s="95"/>
      <c r="AD204" s="95"/>
      <c r="AE204" s="111"/>
      <c r="AF204" s="95"/>
      <c r="AG204" s="95"/>
      <c r="AH204" s="95"/>
      <c r="AI204" s="95"/>
      <c r="AJ204" s="95"/>
      <c r="AK204" s="95"/>
      <c r="AL204" s="95"/>
      <c r="AM204" s="95"/>
      <c r="AN204" s="95"/>
      <c r="AO204" s="95"/>
      <c r="AP204" s="95"/>
      <c r="AQ204" s="95"/>
      <c r="AR204" s="95"/>
      <c r="AS204" s="95"/>
      <c r="AT204" s="95"/>
      <c r="AU204" s="95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/>
      <c r="CL204" s="2"/>
      <c r="CM204" s="2"/>
      <c r="CN204" s="2"/>
      <c r="CO204" s="2"/>
      <c r="CP204" s="2"/>
      <c r="CQ204" s="65"/>
      <c r="CR204" s="65"/>
      <c r="CS204" s="65"/>
      <c r="CT204" s="65"/>
    </row>
    <row r="205" spans="1:98" ht="15.75" customHeight="1" x14ac:dyDescent="0.25">
      <c r="A205" s="117" t="s">
        <v>356</v>
      </c>
      <c r="B205" s="94" t="s">
        <v>357</v>
      </c>
      <c r="C205" s="94"/>
      <c r="D205" s="76"/>
      <c r="E205" s="138"/>
      <c r="F205" s="138"/>
      <c r="G205" s="102"/>
      <c r="H205" s="112"/>
      <c r="I205" s="112"/>
      <c r="J205" s="112"/>
      <c r="K205" s="112"/>
      <c r="L205" s="112"/>
      <c r="M205" s="94"/>
      <c r="N205" s="94"/>
      <c r="O205" s="95"/>
      <c r="P205" s="95"/>
      <c r="Q205" s="110"/>
      <c r="R205" s="110"/>
      <c r="T205" s="94"/>
      <c r="U205" s="94"/>
      <c r="V205" s="94"/>
      <c r="W205" s="94"/>
      <c r="X205" s="95"/>
      <c r="Y205" s="94"/>
      <c r="Z205" s="106"/>
      <c r="AA205" s="95"/>
      <c r="AB205" s="95"/>
      <c r="AC205" s="95"/>
      <c r="AD205" s="95"/>
      <c r="AE205" s="111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/>
      <c r="CL205" s="2"/>
      <c r="CM205" s="2"/>
      <c r="CN205" s="2"/>
      <c r="CO205" s="2"/>
      <c r="CP205" s="2"/>
      <c r="CQ205" s="65"/>
      <c r="CR205" s="65"/>
      <c r="CS205" s="65"/>
      <c r="CT205" s="65"/>
    </row>
    <row r="206" spans="1:98" ht="15.75" customHeight="1" x14ac:dyDescent="0.25">
      <c r="A206" s="117" t="s">
        <v>345</v>
      </c>
      <c r="B206" s="94" t="s">
        <v>358</v>
      </c>
      <c r="C206" s="94"/>
      <c r="D206" s="65"/>
      <c r="E206" s="138"/>
      <c r="F206" s="138"/>
      <c r="G206" s="102"/>
      <c r="H206" s="112"/>
      <c r="I206" s="112"/>
      <c r="J206" s="112"/>
      <c r="K206" s="112"/>
      <c r="L206" s="112"/>
      <c r="M206" s="94"/>
      <c r="N206" s="94"/>
      <c r="O206" s="95"/>
      <c r="P206" s="95"/>
      <c r="Q206" s="110"/>
      <c r="R206" s="110"/>
      <c r="T206" s="94"/>
      <c r="U206" s="94"/>
      <c r="V206" s="94"/>
      <c r="W206" s="94"/>
      <c r="X206" s="95"/>
      <c r="Y206" s="94"/>
      <c r="Z206" s="106"/>
      <c r="AA206" s="95"/>
      <c r="AB206" s="95"/>
      <c r="AC206" s="95"/>
      <c r="AD206" s="95"/>
      <c r="AE206" s="111"/>
      <c r="AF206" s="95"/>
      <c r="AG206" s="95"/>
      <c r="AH206" s="95"/>
      <c r="AI206" s="95"/>
      <c r="AJ206" s="95"/>
      <c r="AK206" s="95"/>
      <c r="AL206" s="95"/>
      <c r="AM206" s="95"/>
      <c r="AN206" s="95"/>
      <c r="AO206" s="95"/>
      <c r="AP206" s="95"/>
      <c r="AQ206" s="95"/>
      <c r="AR206" s="95"/>
      <c r="AS206" s="95"/>
      <c r="AT206" s="95"/>
      <c r="AU206" s="95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/>
      <c r="CL206" s="2"/>
      <c r="CM206" s="2"/>
      <c r="CN206" s="2"/>
      <c r="CO206" s="2"/>
      <c r="CP206" s="2"/>
      <c r="CQ206" s="65"/>
      <c r="CR206" s="65"/>
      <c r="CS206" s="65"/>
      <c r="CT206" s="65"/>
    </row>
    <row r="207" spans="1:98" ht="15.75" customHeight="1" x14ac:dyDescent="0.25">
      <c r="A207" s="117" t="s">
        <v>359</v>
      </c>
      <c r="B207" s="94" t="s">
        <v>360</v>
      </c>
      <c r="C207" s="94"/>
      <c r="D207" s="65"/>
      <c r="E207" s="138"/>
      <c r="F207" s="138"/>
      <c r="G207" s="102"/>
      <c r="H207" s="112"/>
      <c r="I207" s="112"/>
      <c r="J207" s="112"/>
      <c r="K207" s="112"/>
      <c r="L207" s="112"/>
      <c r="M207" s="94"/>
      <c r="N207" s="95"/>
      <c r="O207" s="95"/>
      <c r="P207" s="95"/>
      <c r="Q207" s="110"/>
      <c r="R207" s="110"/>
      <c r="T207" s="94"/>
      <c r="U207" s="94"/>
      <c r="V207" s="94"/>
      <c r="W207" s="94"/>
      <c r="X207" s="95"/>
      <c r="Y207" s="94"/>
      <c r="Z207" s="106"/>
      <c r="AA207" s="95"/>
      <c r="AB207" s="95"/>
      <c r="AC207" s="95"/>
      <c r="AD207" s="95"/>
      <c r="AE207" s="111"/>
      <c r="AF207" s="95"/>
      <c r="AG207" s="95"/>
      <c r="AH207" s="95"/>
      <c r="AI207" s="95"/>
      <c r="AJ207" s="95"/>
      <c r="AK207" s="95"/>
      <c r="AL207" s="95"/>
      <c r="AM207" s="95"/>
      <c r="AN207" s="95"/>
      <c r="AO207" s="95"/>
      <c r="AP207" s="95"/>
      <c r="AQ207" s="95"/>
      <c r="AR207" s="95"/>
      <c r="AS207" s="95"/>
      <c r="AT207" s="95"/>
      <c r="AU207" s="95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/>
      <c r="CL207" s="2"/>
      <c r="CM207" s="2"/>
      <c r="CN207" s="2"/>
      <c r="CO207" s="2"/>
      <c r="CP207" s="2"/>
      <c r="CQ207" s="65"/>
      <c r="CR207" s="65"/>
      <c r="CS207" s="65"/>
      <c r="CT207" s="65"/>
    </row>
    <row r="208" spans="1:98" ht="15.75" customHeight="1" x14ac:dyDescent="0.25">
      <c r="A208" s="94"/>
      <c r="B208" s="94"/>
      <c r="C208" s="94"/>
      <c r="D208" s="6"/>
      <c r="E208" s="138"/>
      <c r="F208" s="96"/>
      <c r="G208" s="102"/>
      <c r="H208" s="112"/>
      <c r="I208" s="112"/>
      <c r="J208" s="112"/>
      <c r="K208" s="112"/>
      <c r="L208" s="112"/>
      <c r="M208" s="94"/>
      <c r="N208" s="95"/>
      <c r="P208" s="100"/>
      <c r="Q208" s="94"/>
      <c r="R208" s="94"/>
      <c r="T208" s="94"/>
      <c r="U208" s="94"/>
      <c r="V208" s="94"/>
      <c r="W208" s="94"/>
      <c r="X208" s="95"/>
      <c r="Y208" s="94"/>
      <c r="Z208" s="106"/>
      <c r="AA208" s="95"/>
      <c r="AB208" s="95"/>
      <c r="AC208" s="95"/>
      <c r="AD208" s="95"/>
      <c r="AE208" s="111"/>
      <c r="AF208" s="95"/>
      <c r="AG208" s="95"/>
      <c r="AH208" s="95"/>
      <c r="AI208" s="95"/>
      <c r="AJ208" s="95"/>
      <c r="AK208" s="95"/>
      <c r="AL208" s="95"/>
      <c r="AM208" s="95"/>
      <c r="AN208" s="95"/>
      <c r="AO208" s="95"/>
      <c r="AP208" s="95"/>
      <c r="AQ208" s="95"/>
      <c r="AR208" s="95"/>
      <c r="AS208" s="95"/>
      <c r="AT208" s="95"/>
      <c r="AU208" s="95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/>
      <c r="CL208" s="2"/>
      <c r="CM208" s="2"/>
      <c r="CN208" s="2"/>
      <c r="CO208" s="2"/>
      <c r="CP208" s="2"/>
      <c r="CQ208" s="65"/>
      <c r="CR208" s="65"/>
      <c r="CS208" s="65"/>
      <c r="CT208" s="65"/>
    </row>
    <row r="209" spans="1:98" ht="15.75" customHeight="1" x14ac:dyDescent="0.25">
      <c r="A209" s="121" t="s">
        <v>336</v>
      </c>
      <c r="B209" s="94"/>
      <c r="C209" s="94"/>
      <c r="D209" s="6" t="s">
        <v>209</v>
      </c>
      <c r="E209" s="149"/>
      <c r="F209" s="95" t="s">
        <v>210</v>
      </c>
      <c r="G209" s="96"/>
      <c r="H209" s="96"/>
      <c r="I209" s="112"/>
      <c r="J209" s="112"/>
      <c r="K209" s="112"/>
      <c r="L209" s="112"/>
      <c r="M209" s="94"/>
      <c r="N209" s="95"/>
      <c r="O209" s="140"/>
      <c r="P209" s="140"/>
      <c r="Q209" s="94"/>
      <c r="R209" s="94"/>
      <c r="T209" s="94"/>
      <c r="U209" s="94"/>
      <c r="V209" s="94"/>
      <c r="W209" s="94"/>
      <c r="X209" s="95"/>
      <c r="Y209" s="94"/>
      <c r="Z209" s="106"/>
      <c r="AA209" s="95"/>
      <c r="AB209" s="95"/>
      <c r="AC209" s="95"/>
      <c r="AD209" s="95"/>
      <c r="AE209" s="111"/>
      <c r="AF209" s="95"/>
      <c r="AG209" s="95"/>
      <c r="AH209" s="95"/>
      <c r="AI209" s="95"/>
      <c r="AJ209" s="95"/>
      <c r="AK209" s="95"/>
      <c r="AL209" s="95"/>
      <c r="AM209" s="95"/>
      <c r="AN209" s="95"/>
      <c r="AO209" s="95"/>
      <c r="AP209" s="95"/>
      <c r="AQ209" s="95"/>
      <c r="AR209" s="95"/>
      <c r="AS209" s="95"/>
      <c r="AT209" s="95"/>
      <c r="AU209" s="95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/>
      <c r="CL209" s="2"/>
      <c r="CM209" s="2"/>
      <c r="CN209" s="2"/>
      <c r="CO209" s="2"/>
      <c r="CP209" s="2"/>
      <c r="CQ209" s="65"/>
      <c r="CR209" s="65"/>
      <c r="CS209" s="65"/>
      <c r="CT209" s="65"/>
    </row>
    <row r="210" spans="1:98" ht="15.75" customHeight="1" x14ac:dyDescent="0.25">
      <c r="A210" s="110"/>
      <c r="B210" s="94"/>
      <c r="C210" s="94"/>
      <c r="D210" s="71"/>
      <c r="E210" s="119"/>
      <c r="F210" s="150"/>
      <c r="G210" s="94"/>
      <c r="H210" s="94"/>
      <c r="I210" s="94"/>
      <c r="J210" s="94"/>
      <c r="K210" s="138"/>
      <c r="L210" s="138"/>
      <c r="M210" s="138"/>
      <c r="N210" s="99"/>
      <c r="O210" s="114"/>
      <c r="P210" s="114"/>
      <c r="Q210" s="94"/>
      <c r="R210" s="94"/>
      <c r="T210" s="94"/>
      <c r="U210" s="94"/>
      <c r="V210" s="94"/>
      <c r="W210" s="94"/>
      <c r="X210" s="95"/>
      <c r="Y210" s="94"/>
      <c r="Z210" s="106"/>
      <c r="AA210" s="95"/>
      <c r="AB210" s="95"/>
      <c r="AC210" s="95"/>
      <c r="AD210" s="95"/>
      <c r="AE210" s="111"/>
      <c r="AF210" s="95"/>
      <c r="AG210" s="95"/>
      <c r="AH210" s="95"/>
      <c r="AI210" s="95"/>
      <c r="AJ210" s="95"/>
      <c r="AK210" s="95"/>
      <c r="AL210" s="95"/>
      <c r="AM210" s="95"/>
      <c r="AN210" s="95"/>
      <c r="AO210" s="95"/>
      <c r="AP210" s="95"/>
      <c r="AQ210" s="95"/>
      <c r="AR210" s="95"/>
      <c r="AS210" s="95"/>
      <c r="AT210" s="95"/>
      <c r="AU210" s="95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/>
      <c r="CL210" s="2"/>
      <c r="CM210" s="2"/>
      <c r="CN210" s="2"/>
      <c r="CO210" s="2"/>
      <c r="CP210" s="2"/>
      <c r="CQ210" s="65"/>
      <c r="CR210" s="65"/>
      <c r="CS210" s="65"/>
      <c r="CT210" s="65"/>
    </row>
    <row r="211" spans="1:98" ht="15.75" customHeight="1" x14ac:dyDescent="0.25">
      <c r="A211" s="117"/>
      <c r="B211" s="94"/>
      <c r="C211" s="102"/>
      <c r="D211" s="2"/>
      <c r="E211" s="94" t="s">
        <v>211</v>
      </c>
      <c r="F211" s="138" t="s">
        <v>212</v>
      </c>
      <c r="G211" s="94"/>
      <c r="H211" s="96"/>
      <c r="I211" s="96"/>
      <c r="J211" s="94"/>
      <c r="K211" s="112"/>
      <c r="L211" s="112"/>
      <c r="M211" s="94"/>
      <c r="N211" s="151"/>
      <c r="O211" s="114"/>
      <c r="P211" s="114"/>
      <c r="Q211" s="94"/>
      <c r="R211" s="94"/>
      <c r="T211" s="94"/>
      <c r="U211" s="94"/>
      <c r="V211" s="94"/>
      <c r="W211" s="94"/>
      <c r="X211" s="95"/>
      <c r="Y211" s="94"/>
      <c r="Z211" s="106"/>
      <c r="AA211" s="95"/>
      <c r="AB211" s="95"/>
      <c r="AC211" s="95"/>
      <c r="AD211" s="95"/>
      <c r="AE211" s="111"/>
      <c r="AF211" s="95"/>
      <c r="AG211" s="95"/>
      <c r="AH211" s="95"/>
      <c r="AI211" s="95"/>
      <c r="AJ211" s="95"/>
      <c r="AK211" s="95"/>
      <c r="AL211" s="95"/>
      <c r="AM211" s="95"/>
      <c r="AN211" s="95"/>
      <c r="AO211" s="95"/>
      <c r="AP211" s="95"/>
      <c r="AQ211" s="95"/>
      <c r="AR211" s="95"/>
      <c r="AS211" s="95"/>
      <c r="AT211" s="95"/>
      <c r="AU211" s="95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/>
      <c r="CL211" s="2"/>
      <c r="CM211" s="2"/>
      <c r="CN211" s="2"/>
      <c r="CO211" s="2"/>
      <c r="CP211" s="2"/>
      <c r="CQ211" s="65"/>
      <c r="CR211" s="65"/>
      <c r="CS211" s="65"/>
      <c r="CT211" s="65"/>
    </row>
    <row r="212" spans="1:98" ht="15.75" customHeight="1" x14ac:dyDescent="0.25">
      <c r="A212" s="110" t="s">
        <v>354</v>
      </c>
      <c r="B212" s="94" t="s">
        <v>355</v>
      </c>
      <c r="C212" s="102"/>
      <c r="D212" s="65"/>
      <c r="E212" s="138"/>
      <c r="F212" s="138"/>
      <c r="G212" s="94"/>
      <c r="H212" s="96"/>
      <c r="I212" s="94"/>
      <c r="J212" s="96"/>
      <c r="K212" s="95"/>
      <c r="L212" s="95"/>
      <c r="M212" s="94"/>
      <c r="N212" s="112"/>
      <c r="O212" s="114"/>
      <c r="P212" s="114"/>
      <c r="Q212" s="94"/>
      <c r="R212" s="94"/>
      <c r="S212" s="94"/>
      <c r="T212" s="94"/>
      <c r="U212" s="94"/>
      <c r="V212" s="94"/>
      <c r="W212" s="94"/>
      <c r="X212" s="95"/>
      <c r="Y212" s="94"/>
      <c r="Z212" s="106"/>
      <c r="AA212" s="95"/>
      <c r="AB212" s="95"/>
      <c r="AC212" s="95"/>
      <c r="AD212" s="95"/>
      <c r="AE212" s="111"/>
      <c r="AF212" s="95"/>
      <c r="AG212" s="95"/>
      <c r="AH212" s="95"/>
      <c r="AI212" s="95"/>
      <c r="AJ212" s="95"/>
      <c r="AK212" s="95"/>
      <c r="AL212" s="95"/>
      <c r="AM212" s="95"/>
      <c r="AN212" s="95"/>
      <c r="AO212" s="95"/>
      <c r="AP212" s="95"/>
      <c r="AQ212" s="95"/>
      <c r="AR212" s="95"/>
      <c r="AS212" s="95"/>
      <c r="AT212" s="95"/>
      <c r="AU212" s="95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/>
      <c r="CL212" s="2"/>
      <c r="CM212" s="2"/>
      <c r="CN212" s="2"/>
      <c r="CO212" s="2"/>
      <c r="CP212" s="2"/>
      <c r="CQ212" s="65"/>
      <c r="CR212" s="65"/>
      <c r="CS212" s="65"/>
      <c r="CT212" s="65"/>
    </row>
    <row r="213" spans="1:98" ht="15.75" customHeight="1" x14ac:dyDescent="0.25">
      <c r="A213" s="117" t="s">
        <v>356</v>
      </c>
      <c r="B213" s="94" t="s">
        <v>357</v>
      </c>
      <c r="C213" s="102"/>
      <c r="D213" s="76"/>
      <c r="E213" s="138"/>
      <c r="F213" s="138"/>
      <c r="G213" s="94"/>
      <c r="H213" s="96"/>
      <c r="I213" s="94"/>
      <c r="J213" s="96"/>
      <c r="K213" s="95"/>
      <c r="L213" s="95"/>
      <c r="M213" s="94"/>
      <c r="N213" s="112"/>
      <c r="O213" s="114"/>
      <c r="P213" s="114"/>
      <c r="Q213" s="94"/>
      <c r="R213" s="94"/>
      <c r="T213" s="94"/>
      <c r="U213" s="94"/>
      <c r="V213" s="94"/>
      <c r="W213" s="94"/>
      <c r="X213" s="95"/>
      <c r="Y213" s="94"/>
      <c r="Z213" s="106"/>
      <c r="AA213" s="95"/>
      <c r="AB213" s="95"/>
      <c r="AC213" s="95"/>
      <c r="AD213" s="95"/>
      <c r="AE213" s="111"/>
      <c r="AF213" s="95"/>
      <c r="AG213" s="95"/>
      <c r="AH213" s="95"/>
      <c r="AI213" s="95"/>
      <c r="AJ213" s="95"/>
      <c r="AK213" s="95"/>
      <c r="AL213" s="95"/>
      <c r="AM213" s="95"/>
      <c r="AN213" s="95"/>
      <c r="AO213" s="95"/>
      <c r="AP213" s="95"/>
      <c r="AQ213" s="95"/>
      <c r="AR213" s="95"/>
      <c r="AS213" s="95"/>
      <c r="AT213" s="95"/>
      <c r="AU213" s="95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/>
      <c r="CL213" s="2"/>
      <c r="CM213" s="2"/>
      <c r="CN213" s="2"/>
      <c r="CO213" s="2"/>
      <c r="CP213" s="2"/>
      <c r="CQ213" s="65"/>
      <c r="CR213" s="65"/>
      <c r="CS213" s="65"/>
      <c r="CT213" s="65"/>
    </row>
    <row r="214" spans="1:98" ht="15.75" customHeight="1" x14ac:dyDescent="0.25">
      <c r="A214" s="117" t="s">
        <v>345</v>
      </c>
      <c r="B214" s="94" t="s">
        <v>358</v>
      </c>
      <c r="C214" s="94"/>
      <c r="D214" s="65"/>
      <c r="E214" s="138"/>
      <c r="F214" s="138"/>
      <c r="G214" s="94"/>
      <c r="H214" s="96"/>
      <c r="I214" s="94"/>
      <c r="J214" s="96"/>
      <c r="K214" s="95"/>
      <c r="L214" s="95"/>
      <c r="M214" s="94"/>
      <c r="N214" s="112"/>
      <c r="O214" s="114"/>
      <c r="P214" s="114"/>
      <c r="Q214" s="94"/>
      <c r="R214" s="94"/>
      <c r="S214" s="94"/>
      <c r="T214" s="94"/>
      <c r="U214" s="94"/>
      <c r="V214" s="94"/>
      <c r="W214" s="94"/>
      <c r="X214" s="95"/>
      <c r="Y214" s="94"/>
      <c r="Z214" s="106"/>
      <c r="AA214" s="95"/>
      <c r="AB214" s="95"/>
      <c r="AC214" s="95"/>
      <c r="AD214" s="95"/>
      <c r="AE214" s="111"/>
      <c r="AF214" s="95"/>
      <c r="AG214" s="95"/>
      <c r="AH214" s="95"/>
      <c r="AI214" s="95"/>
      <c r="AJ214" s="95"/>
      <c r="AK214" s="95"/>
      <c r="AL214" s="95"/>
      <c r="AM214" s="95"/>
      <c r="AN214" s="95"/>
      <c r="AO214" s="95"/>
      <c r="AP214" s="95"/>
      <c r="AQ214" s="95"/>
      <c r="AR214" s="95"/>
      <c r="AS214" s="95"/>
      <c r="AT214" s="95"/>
      <c r="AU214" s="95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/>
      <c r="CL214" s="2"/>
      <c r="CM214" s="2"/>
      <c r="CN214" s="2"/>
      <c r="CO214" s="2"/>
      <c r="CP214" s="2"/>
      <c r="CQ214" s="65"/>
      <c r="CR214" s="65"/>
      <c r="CS214" s="65"/>
      <c r="CT214" s="65"/>
    </row>
    <row r="215" spans="1:98" ht="15.75" customHeight="1" x14ac:dyDescent="0.25">
      <c r="A215" s="117" t="s">
        <v>359</v>
      </c>
      <c r="B215" s="94" t="s">
        <v>360</v>
      </c>
      <c r="C215" s="94"/>
      <c r="D215" s="65"/>
      <c r="E215" s="138"/>
      <c r="F215" s="138"/>
      <c r="G215" s="94"/>
      <c r="H215" s="94"/>
      <c r="I215" s="94"/>
      <c r="J215" s="96"/>
      <c r="K215" s="95"/>
      <c r="L215" s="95"/>
      <c r="M215" s="94"/>
      <c r="N215" s="112"/>
      <c r="O215" s="114"/>
      <c r="P215" s="114"/>
      <c r="Q215" s="94"/>
      <c r="R215" s="94"/>
      <c r="S215" s="94"/>
      <c r="T215" s="94"/>
      <c r="U215" s="94"/>
      <c r="V215" s="94"/>
      <c r="W215" s="94"/>
      <c r="X215" s="95"/>
      <c r="Y215" s="94"/>
      <c r="Z215" s="106"/>
      <c r="AA215" s="95"/>
      <c r="AB215" s="95"/>
      <c r="AC215" s="95"/>
      <c r="AD215" s="95"/>
      <c r="AE215" s="111"/>
      <c r="AF215" s="95"/>
      <c r="AG215" s="95"/>
      <c r="AH215" s="95"/>
      <c r="AI215" s="95"/>
      <c r="AJ215" s="95"/>
      <c r="AK215" s="95"/>
      <c r="AL215" s="95"/>
      <c r="AM215" s="95"/>
      <c r="AN215" s="95"/>
      <c r="AO215" s="95"/>
      <c r="AP215" s="95"/>
      <c r="AQ215" s="95"/>
      <c r="AR215" s="95"/>
      <c r="AS215" s="95"/>
      <c r="AT215" s="95"/>
      <c r="AU215" s="95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/>
      <c r="CL215" s="2"/>
      <c r="CM215" s="2"/>
      <c r="CN215" s="2"/>
      <c r="CO215" s="2"/>
      <c r="CP215" s="2"/>
      <c r="CQ215" s="65"/>
      <c r="CR215" s="65"/>
      <c r="CS215" s="65"/>
      <c r="CT215" s="65"/>
    </row>
    <row r="216" spans="1:98" ht="15.75" customHeight="1" x14ac:dyDescent="0.25">
      <c r="A216" s="117"/>
      <c r="B216" s="94"/>
      <c r="C216" s="95"/>
      <c r="D216" s="6"/>
      <c r="E216" s="94"/>
      <c r="F216" s="94"/>
      <c r="G216" s="94"/>
      <c r="H216" s="94"/>
      <c r="I216" s="94"/>
      <c r="J216" s="94"/>
      <c r="K216" s="112"/>
      <c r="L216" s="112"/>
      <c r="M216" s="94"/>
      <c r="N216" s="104"/>
      <c r="O216" s="97"/>
      <c r="P216" s="97"/>
      <c r="Q216" s="94"/>
      <c r="R216" s="94"/>
      <c r="S216" s="94"/>
      <c r="T216" s="94"/>
      <c r="U216" s="94"/>
      <c r="V216" s="94"/>
      <c r="W216" s="94"/>
      <c r="X216" s="95"/>
      <c r="Y216" s="94"/>
      <c r="Z216" s="106"/>
      <c r="AA216" s="95"/>
      <c r="AB216" s="95"/>
      <c r="AC216" s="95"/>
      <c r="AD216" s="95"/>
      <c r="AE216" s="111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65"/>
      <c r="CR216" s="65"/>
      <c r="CS216" s="65"/>
      <c r="CT216" s="65"/>
    </row>
    <row r="217" spans="1:98" ht="15.75" customHeight="1" x14ac:dyDescent="0.25">
      <c r="A217" s="117"/>
      <c r="B217" s="94"/>
      <c r="C217" s="95"/>
      <c r="D217" s="6"/>
      <c r="E217" s="94"/>
      <c r="F217" s="94"/>
      <c r="G217" s="94"/>
      <c r="H217" s="94"/>
      <c r="I217" s="94"/>
      <c r="J217" s="94"/>
      <c r="K217" s="112"/>
      <c r="L217" s="112"/>
      <c r="M217" s="94"/>
      <c r="N217" s="104"/>
      <c r="O217" s="97"/>
      <c r="P217" s="97"/>
      <c r="Q217" s="94"/>
      <c r="R217" s="94"/>
      <c r="S217" s="94"/>
      <c r="T217" s="94"/>
      <c r="U217" s="94"/>
      <c r="V217" s="94"/>
      <c r="W217" s="94"/>
      <c r="X217" s="95"/>
      <c r="Y217" s="94"/>
      <c r="Z217" s="106"/>
      <c r="AA217" s="95"/>
      <c r="AB217" s="95"/>
      <c r="AC217" s="95"/>
      <c r="AD217" s="95"/>
      <c r="AE217" s="111"/>
      <c r="AF217" s="95"/>
      <c r="AG217" s="95"/>
      <c r="AH217" s="95"/>
      <c r="AI217" s="95"/>
      <c r="AJ217" s="95"/>
      <c r="AK217" s="95"/>
      <c r="AL217" s="95"/>
      <c r="AM217" s="95"/>
      <c r="AN217" s="95"/>
      <c r="AO217" s="95"/>
      <c r="AP217" s="95"/>
      <c r="AQ217" s="95"/>
      <c r="AR217" s="95"/>
      <c r="AS217" s="95"/>
      <c r="AT217" s="95"/>
      <c r="AU217" s="95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65"/>
      <c r="CR217" s="65"/>
      <c r="CS217" s="65"/>
      <c r="CT217" s="65"/>
    </row>
    <row r="218" spans="1:98" ht="15.75" customHeight="1" x14ac:dyDescent="0.25">
      <c r="A218" s="117"/>
      <c r="B218" s="94"/>
      <c r="C218" s="94"/>
      <c r="D218" s="6"/>
      <c r="E218" s="94"/>
      <c r="F218" s="94"/>
      <c r="G218" s="94"/>
      <c r="H218" s="94"/>
      <c r="I218" s="94"/>
      <c r="J218" s="94"/>
      <c r="K218" s="112"/>
      <c r="L218" s="112"/>
      <c r="M218" s="94"/>
      <c r="N218" s="104"/>
      <c r="O218" s="97"/>
      <c r="P218" s="97"/>
      <c r="Q218" s="94"/>
      <c r="R218" s="94"/>
      <c r="S218" s="94"/>
      <c r="T218" s="94"/>
      <c r="U218" s="94"/>
      <c r="V218" s="94"/>
      <c r="W218" s="94"/>
      <c r="X218" s="95"/>
      <c r="Y218" s="94"/>
      <c r="Z218" s="106"/>
      <c r="AA218" s="95"/>
      <c r="AB218" s="95"/>
      <c r="AC218" s="95"/>
      <c r="AD218" s="95"/>
      <c r="AE218" s="111"/>
      <c r="AF218" s="95"/>
      <c r="AG218" s="95"/>
      <c r="AH218" s="95"/>
      <c r="AI218" s="95"/>
      <c r="AJ218" s="95"/>
      <c r="AK218" s="95"/>
      <c r="AL218" s="95"/>
      <c r="AM218" s="95"/>
      <c r="AN218" s="95"/>
      <c r="AO218" s="95"/>
      <c r="AP218" s="95"/>
      <c r="AQ218" s="95"/>
      <c r="AR218" s="95"/>
      <c r="AS218" s="95"/>
      <c r="AT218" s="95"/>
      <c r="AU218" s="95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65"/>
      <c r="CR218" s="65"/>
      <c r="CS218" s="65"/>
      <c r="CT218" s="65"/>
    </row>
    <row r="219" spans="1:98" ht="15.75" customHeight="1" x14ac:dyDescent="0.25">
      <c r="A219" s="117"/>
      <c r="B219" s="94"/>
      <c r="C219" s="94"/>
      <c r="D219" s="6"/>
      <c r="E219" s="94"/>
      <c r="F219" s="94"/>
      <c r="G219" s="94"/>
      <c r="H219" s="94"/>
      <c r="I219" s="94"/>
      <c r="J219" s="94"/>
      <c r="K219" s="112"/>
      <c r="L219" s="112"/>
      <c r="M219" s="94"/>
      <c r="N219" s="104"/>
      <c r="O219" s="97"/>
      <c r="P219" s="97"/>
      <c r="Q219" s="94"/>
      <c r="R219" s="94"/>
      <c r="S219" s="94"/>
      <c r="T219" s="94"/>
      <c r="U219" s="94"/>
      <c r="V219" s="94"/>
      <c r="W219" s="94"/>
      <c r="X219" s="95"/>
      <c r="Y219" s="94"/>
      <c r="Z219" s="106"/>
      <c r="AA219" s="95"/>
      <c r="AB219" s="95"/>
      <c r="AC219" s="95"/>
      <c r="AD219" s="95"/>
      <c r="AE219" s="111"/>
      <c r="AF219" s="95"/>
      <c r="AG219" s="95"/>
      <c r="AH219" s="95"/>
      <c r="AI219" s="95"/>
      <c r="AJ219" s="95"/>
      <c r="AK219" s="95"/>
      <c r="AL219" s="95"/>
      <c r="AM219" s="95"/>
      <c r="AN219" s="95"/>
      <c r="AO219" s="95"/>
      <c r="AP219" s="95"/>
      <c r="AQ219" s="95"/>
      <c r="AR219" s="95"/>
      <c r="AS219" s="95"/>
      <c r="AT219" s="95"/>
      <c r="AU219" s="95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65"/>
      <c r="CR219" s="65"/>
      <c r="CS219" s="65"/>
      <c r="CT219" s="65"/>
    </row>
    <row r="220" spans="1:98" ht="15.75" customHeight="1" x14ac:dyDescent="0.25">
      <c r="A220" s="117"/>
      <c r="B220" s="94"/>
      <c r="C220" s="94"/>
      <c r="D220" s="6"/>
      <c r="E220" s="94"/>
      <c r="F220" s="94"/>
      <c r="G220" s="94"/>
      <c r="H220" s="94"/>
      <c r="I220" s="94"/>
      <c r="J220" s="94"/>
      <c r="K220" s="112"/>
      <c r="L220" s="112"/>
      <c r="M220" s="94"/>
      <c r="N220" s="104"/>
      <c r="O220" s="97"/>
      <c r="P220" s="97"/>
      <c r="Q220" s="94"/>
      <c r="R220" s="94"/>
      <c r="S220" s="94"/>
      <c r="T220" s="94"/>
      <c r="U220" s="94"/>
      <c r="V220" s="94"/>
      <c r="W220" s="94"/>
      <c r="X220" s="95"/>
      <c r="Y220" s="94"/>
      <c r="Z220" s="106"/>
      <c r="AA220" s="95"/>
      <c r="AB220" s="95"/>
      <c r="AC220" s="95"/>
      <c r="AD220" s="95"/>
      <c r="AE220" s="111"/>
      <c r="AF220" s="95"/>
      <c r="AG220" s="95"/>
      <c r="AH220" s="95"/>
      <c r="AI220" s="95"/>
      <c r="AJ220" s="95"/>
      <c r="AK220" s="95"/>
      <c r="AL220" s="95"/>
      <c r="AM220" s="95"/>
      <c r="AN220" s="95"/>
      <c r="AO220" s="95"/>
      <c r="AP220" s="95"/>
      <c r="AQ220" s="95"/>
      <c r="AR220" s="95"/>
      <c r="AS220" s="95"/>
      <c r="AT220" s="95"/>
      <c r="AU220" s="95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/>
      <c r="CL220" s="2"/>
      <c r="CM220" s="2"/>
      <c r="CN220" s="2"/>
      <c r="CO220" s="2"/>
      <c r="CP220" s="2"/>
      <c r="CQ220" s="65"/>
      <c r="CR220" s="65"/>
      <c r="CS220" s="65"/>
      <c r="CT220" s="65"/>
    </row>
    <row r="221" spans="1:98" ht="15.75" customHeight="1" x14ac:dyDescent="0.25">
      <c r="A221" s="117"/>
      <c r="B221" s="94"/>
      <c r="C221" s="94"/>
      <c r="D221" s="6"/>
      <c r="E221" s="94"/>
      <c r="F221" s="94"/>
      <c r="G221" s="94"/>
      <c r="H221" s="94"/>
      <c r="I221" s="94"/>
      <c r="J221" s="94"/>
      <c r="K221" s="112"/>
      <c r="L221" s="112"/>
      <c r="M221" s="94"/>
      <c r="N221" s="104"/>
      <c r="O221" s="97"/>
      <c r="P221" s="97"/>
      <c r="Q221" s="94"/>
      <c r="R221" s="94"/>
      <c r="S221" s="94"/>
      <c r="T221" s="94"/>
      <c r="U221" s="94"/>
      <c r="V221" s="94"/>
      <c r="W221" s="94"/>
      <c r="X221" s="95"/>
      <c r="Y221" s="94"/>
      <c r="Z221" s="106"/>
      <c r="AA221" s="95"/>
      <c r="AB221" s="95"/>
      <c r="AC221" s="95"/>
      <c r="AD221" s="95"/>
      <c r="AE221" s="111"/>
      <c r="AF221" s="95"/>
      <c r="AG221" s="95"/>
      <c r="AH221" s="95"/>
      <c r="AI221" s="95"/>
      <c r="AJ221" s="95"/>
      <c r="AK221" s="95"/>
      <c r="AL221" s="95"/>
      <c r="AM221" s="95"/>
      <c r="AN221" s="95"/>
      <c r="AO221" s="95"/>
      <c r="AP221" s="95"/>
      <c r="AQ221" s="95"/>
      <c r="AR221" s="95"/>
      <c r="AS221" s="95"/>
      <c r="AT221" s="95"/>
      <c r="AU221" s="95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/>
      <c r="CL221" s="2"/>
      <c r="CM221" s="2"/>
      <c r="CN221" s="2"/>
      <c r="CO221" s="2"/>
      <c r="CP221" s="2"/>
      <c r="CQ221" s="65"/>
      <c r="CR221" s="65"/>
      <c r="CS221" s="65"/>
      <c r="CT221" s="65"/>
    </row>
    <row r="222" spans="1:98" ht="15.75" customHeight="1" x14ac:dyDescent="0.25">
      <c r="A222" s="117"/>
      <c r="B222" s="94"/>
      <c r="C222" s="94"/>
      <c r="D222" s="6"/>
      <c r="E222" s="94"/>
      <c r="F222" s="94"/>
      <c r="G222" s="94"/>
      <c r="H222" s="94"/>
      <c r="I222" s="94"/>
      <c r="J222" s="94"/>
      <c r="K222" s="112"/>
      <c r="L222" s="112"/>
      <c r="M222" s="94"/>
      <c r="N222" s="104"/>
      <c r="O222" s="97"/>
      <c r="P222" s="97"/>
      <c r="Q222" s="94"/>
      <c r="R222" s="94"/>
      <c r="S222" s="94"/>
      <c r="T222" s="94"/>
      <c r="U222" s="94"/>
      <c r="V222" s="94"/>
      <c r="W222" s="94"/>
      <c r="X222" s="95"/>
      <c r="Y222" s="94"/>
      <c r="Z222" s="106"/>
      <c r="AA222" s="95"/>
      <c r="AB222" s="95"/>
      <c r="AC222" s="95"/>
      <c r="AD222" s="95"/>
      <c r="AE222" s="111"/>
      <c r="AF222" s="95"/>
      <c r="AG222" s="95"/>
      <c r="AH222" s="95"/>
      <c r="AI222" s="95"/>
      <c r="AJ222" s="95"/>
      <c r="AK222" s="95"/>
      <c r="AL222" s="95"/>
      <c r="AM222" s="95"/>
      <c r="AN222" s="95"/>
      <c r="AO222" s="95"/>
      <c r="AP222" s="95"/>
      <c r="AQ222" s="95"/>
      <c r="AR222" s="95"/>
      <c r="AS222" s="95"/>
      <c r="AT222" s="95"/>
      <c r="AU222" s="95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/>
      <c r="CL222" s="2"/>
      <c r="CM222" s="2"/>
      <c r="CN222" s="2"/>
      <c r="CO222" s="2"/>
      <c r="CP222" s="2"/>
      <c r="CQ222" s="65"/>
      <c r="CR222" s="65"/>
      <c r="CS222" s="65"/>
      <c r="CT222" s="65"/>
    </row>
    <row r="223" spans="1:98" ht="15.75" customHeight="1" x14ac:dyDescent="0.25">
      <c r="A223" s="117"/>
      <c r="B223" s="94"/>
      <c r="C223" s="94"/>
      <c r="D223" s="6"/>
      <c r="E223" s="94"/>
      <c r="F223" s="94"/>
      <c r="G223" s="94"/>
      <c r="H223" s="94"/>
      <c r="I223" s="94"/>
      <c r="J223" s="94"/>
      <c r="K223" s="112"/>
      <c r="L223" s="112"/>
      <c r="M223" s="94"/>
      <c r="N223" s="104"/>
      <c r="O223" s="97"/>
      <c r="P223" s="97"/>
      <c r="Q223" s="94"/>
      <c r="R223" s="94"/>
      <c r="S223" s="94"/>
      <c r="T223" s="94"/>
      <c r="U223" s="94"/>
      <c r="V223" s="94"/>
      <c r="W223" s="94"/>
      <c r="X223" s="95"/>
      <c r="Y223" s="94"/>
      <c r="Z223" s="106"/>
      <c r="AA223" s="95"/>
      <c r="AB223" s="95"/>
      <c r="AC223" s="95"/>
      <c r="AD223" s="95"/>
      <c r="AE223" s="111"/>
      <c r="AF223" s="95"/>
      <c r="AG223" s="95"/>
      <c r="AH223" s="95"/>
      <c r="AI223" s="95"/>
      <c r="AJ223" s="95"/>
      <c r="AK223" s="95"/>
      <c r="AL223" s="95"/>
      <c r="AM223" s="95"/>
      <c r="AN223" s="95"/>
      <c r="AO223" s="95"/>
      <c r="AP223" s="95"/>
      <c r="AQ223" s="95"/>
      <c r="AR223" s="95"/>
      <c r="AS223" s="95"/>
      <c r="AT223" s="95"/>
      <c r="AU223" s="95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/>
      <c r="CL223" s="2"/>
      <c r="CM223" s="2"/>
      <c r="CN223" s="2"/>
      <c r="CO223" s="2"/>
      <c r="CP223" s="2"/>
      <c r="CQ223" s="65"/>
      <c r="CR223" s="65"/>
      <c r="CS223" s="65"/>
      <c r="CT223" s="65"/>
    </row>
    <row r="224" spans="1:98" ht="15.75" customHeight="1" x14ac:dyDescent="0.25">
      <c r="A224" s="117"/>
      <c r="B224" s="94"/>
      <c r="C224" s="94"/>
      <c r="D224" s="6"/>
      <c r="E224" s="94"/>
      <c r="F224" s="94"/>
      <c r="G224" s="94"/>
      <c r="H224" s="94"/>
      <c r="I224" s="94"/>
      <c r="J224" s="94"/>
      <c r="K224" s="112"/>
      <c r="L224" s="112"/>
      <c r="M224" s="94"/>
      <c r="N224" s="104"/>
      <c r="O224" s="97"/>
      <c r="P224" s="97"/>
      <c r="Q224" s="94"/>
      <c r="R224" s="94"/>
      <c r="S224" s="94"/>
      <c r="T224" s="94"/>
      <c r="U224" s="94"/>
      <c r="V224" s="94"/>
      <c r="W224" s="94"/>
      <c r="X224" s="95"/>
      <c r="Y224" s="94"/>
      <c r="Z224" s="106"/>
      <c r="AA224" s="95"/>
      <c r="AB224" s="95"/>
      <c r="AC224" s="95"/>
      <c r="AD224" s="95"/>
      <c r="AE224" s="111"/>
      <c r="AF224" s="95"/>
      <c r="AG224" s="95"/>
      <c r="AH224" s="95"/>
      <c r="AI224" s="95"/>
      <c r="AJ224" s="95"/>
      <c r="AK224" s="95"/>
      <c r="AL224" s="95"/>
      <c r="AM224" s="95"/>
      <c r="AN224" s="95"/>
      <c r="AO224" s="95"/>
      <c r="AP224" s="95"/>
      <c r="AQ224" s="95"/>
      <c r="AR224" s="95"/>
      <c r="AS224" s="95"/>
      <c r="AT224" s="95"/>
      <c r="AU224" s="95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65"/>
      <c r="CR224" s="65"/>
      <c r="CS224" s="65"/>
      <c r="CT224" s="65"/>
    </row>
    <row r="225" spans="1:98" ht="15.75" customHeight="1" x14ac:dyDescent="0.25">
      <c r="A225" s="117"/>
      <c r="B225" s="94"/>
      <c r="C225" s="94"/>
      <c r="D225" s="6"/>
      <c r="E225" s="94"/>
      <c r="F225" s="94"/>
      <c r="G225" s="94"/>
      <c r="H225" s="94"/>
      <c r="I225" s="94"/>
      <c r="J225" s="94"/>
      <c r="K225" s="112"/>
      <c r="L225" s="112"/>
      <c r="M225" s="94"/>
      <c r="N225" s="104"/>
      <c r="O225" s="97"/>
      <c r="P225" s="97"/>
      <c r="Q225" s="94"/>
      <c r="R225" s="94"/>
      <c r="S225" s="94"/>
      <c r="T225" s="94"/>
      <c r="U225" s="94"/>
      <c r="V225" s="94"/>
      <c r="W225" s="94"/>
      <c r="X225" s="95"/>
      <c r="Y225" s="94"/>
      <c r="Z225" s="106"/>
      <c r="AA225" s="95"/>
      <c r="AB225" s="95"/>
      <c r="AC225" s="95"/>
      <c r="AD225" s="95"/>
      <c r="AE225" s="111"/>
      <c r="AF225" s="95"/>
      <c r="AG225" s="95"/>
      <c r="AH225" s="95"/>
      <c r="AI225" s="95"/>
      <c r="AJ225" s="95"/>
      <c r="AK225" s="95"/>
      <c r="AL225" s="95"/>
      <c r="AM225" s="95"/>
      <c r="AN225" s="95"/>
      <c r="AO225" s="95"/>
      <c r="AP225" s="95"/>
      <c r="AQ225" s="95"/>
      <c r="AR225" s="95"/>
      <c r="AS225" s="95"/>
      <c r="AT225" s="95"/>
      <c r="AU225" s="95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/>
      <c r="CL225" s="2"/>
      <c r="CM225" s="2"/>
      <c r="CN225" s="2"/>
      <c r="CO225" s="2"/>
      <c r="CP225" s="2"/>
      <c r="CQ225" s="65"/>
      <c r="CR225" s="65"/>
      <c r="CS225" s="65"/>
      <c r="CT225" s="65"/>
    </row>
    <row r="226" spans="1:98" ht="15.75" customHeight="1" x14ac:dyDescent="0.25">
      <c r="A226" s="117"/>
      <c r="B226" s="94"/>
      <c r="C226" s="94"/>
      <c r="D226" s="6"/>
      <c r="E226" s="94"/>
      <c r="F226" s="94"/>
      <c r="G226" s="94"/>
      <c r="H226" s="94"/>
      <c r="I226" s="94"/>
      <c r="J226" s="94"/>
      <c r="K226" s="112"/>
      <c r="L226" s="112"/>
      <c r="M226" s="94"/>
      <c r="N226" s="104"/>
      <c r="O226" s="97"/>
      <c r="P226" s="97"/>
      <c r="Q226" s="94"/>
      <c r="R226" s="94"/>
      <c r="S226" s="94"/>
      <c r="T226" s="94"/>
      <c r="U226" s="94"/>
      <c r="V226" s="94"/>
      <c r="W226" s="94"/>
      <c r="X226" s="95"/>
      <c r="Y226" s="94"/>
      <c r="Z226" s="106"/>
      <c r="AA226" s="95"/>
      <c r="AB226" s="95"/>
      <c r="AC226" s="95"/>
      <c r="AD226" s="95"/>
      <c r="AE226" s="111"/>
      <c r="AF226" s="95"/>
      <c r="AG226" s="95"/>
      <c r="AH226" s="95"/>
      <c r="AI226" s="95"/>
      <c r="AJ226" s="95"/>
      <c r="AK226" s="95"/>
      <c r="AL226" s="95"/>
      <c r="AM226" s="95"/>
      <c r="AN226" s="95"/>
      <c r="AO226" s="95"/>
      <c r="AP226" s="95"/>
      <c r="AQ226" s="95"/>
      <c r="AR226" s="95"/>
      <c r="AS226" s="95"/>
      <c r="AT226" s="95"/>
      <c r="AU226" s="95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/>
      <c r="CL226" s="2"/>
      <c r="CM226" s="2"/>
      <c r="CN226" s="2"/>
      <c r="CO226" s="2"/>
      <c r="CP226" s="2"/>
      <c r="CQ226" s="65"/>
      <c r="CR226" s="65"/>
      <c r="CS226" s="65"/>
      <c r="CT226" s="65"/>
    </row>
    <row r="227" spans="1:98" ht="15.75" customHeight="1" x14ac:dyDescent="0.25">
      <c r="A227" s="117"/>
      <c r="B227" s="94"/>
      <c r="C227" s="94"/>
      <c r="D227" s="6"/>
      <c r="E227" s="94"/>
      <c r="F227" s="94"/>
      <c r="G227" s="94"/>
      <c r="H227" s="94"/>
      <c r="I227" s="94"/>
      <c r="J227" s="94"/>
      <c r="K227" s="112"/>
      <c r="L227" s="112"/>
      <c r="M227" s="94"/>
      <c r="N227" s="104"/>
      <c r="O227" s="97"/>
      <c r="P227" s="97"/>
      <c r="Q227" s="94"/>
      <c r="R227" s="94"/>
      <c r="S227" s="94"/>
      <c r="T227" s="94"/>
      <c r="U227" s="94"/>
      <c r="V227" s="94"/>
      <c r="W227" s="94"/>
      <c r="X227" s="95"/>
      <c r="Y227" s="94"/>
      <c r="Z227" s="106"/>
      <c r="AA227" s="95"/>
      <c r="AB227" s="95"/>
      <c r="AC227" s="95"/>
      <c r="AD227" s="95"/>
      <c r="AE227" s="111"/>
      <c r="AF227" s="95"/>
      <c r="AG227" s="95"/>
      <c r="AH227" s="95"/>
      <c r="AI227" s="95"/>
      <c r="AJ227" s="95"/>
      <c r="AK227" s="95"/>
      <c r="AL227" s="95"/>
      <c r="AM227" s="95"/>
      <c r="AN227" s="95"/>
      <c r="AO227" s="95"/>
      <c r="AP227" s="95"/>
      <c r="AQ227" s="95"/>
      <c r="AR227" s="95"/>
      <c r="AS227" s="95"/>
      <c r="AT227" s="95"/>
      <c r="AU227" s="95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/>
      <c r="CL227" s="2"/>
      <c r="CM227" s="2"/>
      <c r="CN227" s="2"/>
      <c r="CO227" s="2"/>
      <c r="CP227" s="2"/>
      <c r="CQ227" s="65"/>
      <c r="CR227" s="65"/>
      <c r="CS227" s="65"/>
      <c r="CT227" s="65"/>
    </row>
    <row r="228" spans="1:98" ht="15.75" customHeight="1" x14ac:dyDescent="0.25">
      <c r="A228" s="117"/>
      <c r="B228" s="94"/>
      <c r="C228" s="94"/>
      <c r="D228" s="6"/>
      <c r="E228" s="94"/>
      <c r="F228" s="94"/>
      <c r="G228" s="94"/>
      <c r="H228" s="94"/>
      <c r="I228" s="94"/>
      <c r="J228" s="94"/>
      <c r="K228" s="112"/>
      <c r="L228" s="112"/>
      <c r="M228" s="94"/>
      <c r="N228" s="104"/>
      <c r="O228" s="97"/>
      <c r="P228" s="97"/>
      <c r="Q228" s="94"/>
      <c r="R228" s="94"/>
      <c r="S228" s="94"/>
      <c r="T228" s="94"/>
      <c r="U228" s="94"/>
      <c r="V228" s="94"/>
      <c r="W228" s="94"/>
      <c r="X228" s="95"/>
      <c r="Y228" s="94"/>
      <c r="Z228" s="106"/>
      <c r="AA228" s="95"/>
      <c r="AB228" s="95"/>
      <c r="AC228" s="95"/>
      <c r="AD228" s="95"/>
      <c r="AE228" s="111"/>
      <c r="AF228" s="95"/>
      <c r="AG228" s="95"/>
      <c r="AH228" s="95"/>
      <c r="AI228" s="95"/>
      <c r="AJ228" s="95"/>
      <c r="AK228" s="95"/>
      <c r="AL228" s="95"/>
      <c r="AM228" s="95"/>
      <c r="AN228" s="95"/>
      <c r="AO228" s="95"/>
      <c r="AP228" s="95"/>
      <c r="AQ228" s="95"/>
      <c r="AR228" s="95"/>
      <c r="AS228" s="95"/>
      <c r="AT228" s="95"/>
      <c r="AU228" s="95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/>
      <c r="CL228" s="2"/>
      <c r="CM228" s="2"/>
      <c r="CN228" s="2"/>
      <c r="CO228" s="2"/>
      <c r="CP228" s="2"/>
      <c r="CQ228" s="65"/>
      <c r="CR228" s="65"/>
      <c r="CS228" s="65"/>
      <c r="CT228" s="65"/>
    </row>
    <row r="229" spans="1:98" ht="15.75" customHeight="1" x14ac:dyDescent="0.25">
      <c r="A229" s="117"/>
      <c r="B229" s="94"/>
      <c r="C229" s="94"/>
      <c r="D229" s="6"/>
      <c r="E229" s="94"/>
      <c r="F229" s="94"/>
      <c r="G229" s="94"/>
      <c r="H229" s="94"/>
      <c r="I229" s="94"/>
      <c r="J229" s="94"/>
      <c r="K229" s="112"/>
      <c r="L229" s="112"/>
      <c r="M229" s="94"/>
      <c r="N229" s="104"/>
      <c r="O229" s="97"/>
      <c r="P229" s="97"/>
      <c r="Q229" s="94"/>
      <c r="R229" s="94"/>
      <c r="S229" s="94"/>
      <c r="T229" s="94"/>
      <c r="U229" s="94"/>
      <c r="V229" s="94"/>
      <c r="W229" s="94"/>
      <c r="X229" s="95"/>
      <c r="Y229" s="94"/>
      <c r="Z229" s="106"/>
      <c r="AA229" s="95"/>
      <c r="AB229" s="95"/>
      <c r="AC229" s="95"/>
      <c r="AD229" s="95"/>
      <c r="AE229" s="111"/>
      <c r="AF229" s="95"/>
      <c r="AG229" s="95"/>
      <c r="AH229" s="95"/>
      <c r="AI229" s="95"/>
      <c r="AJ229" s="95"/>
      <c r="AK229" s="95"/>
      <c r="AL229" s="95"/>
      <c r="AM229" s="95"/>
      <c r="AN229" s="95"/>
      <c r="AO229" s="95"/>
      <c r="AP229" s="95"/>
      <c r="AQ229" s="95"/>
      <c r="AR229" s="95"/>
      <c r="AS229" s="95"/>
      <c r="AT229" s="95"/>
      <c r="AU229" s="95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65"/>
      <c r="CR229" s="65"/>
      <c r="CS229" s="65"/>
      <c r="CT229" s="65"/>
    </row>
    <row r="230" spans="1:98" ht="15.75" customHeight="1" x14ac:dyDescent="0.25">
      <c r="A230" s="117"/>
      <c r="B230" s="94"/>
      <c r="C230" s="94"/>
      <c r="D230" s="6"/>
      <c r="E230" s="94"/>
      <c r="F230" s="94"/>
      <c r="G230" s="94"/>
      <c r="H230" s="94"/>
      <c r="I230" s="94"/>
      <c r="J230" s="94"/>
      <c r="K230" s="112"/>
      <c r="L230" s="112"/>
      <c r="M230" s="94"/>
      <c r="N230" s="104"/>
      <c r="O230" s="97"/>
      <c r="P230" s="97"/>
      <c r="Q230" s="94"/>
      <c r="R230" s="94"/>
      <c r="S230" s="94"/>
      <c r="T230" s="94"/>
      <c r="U230" s="94"/>
      <c r="V230" s="94"/>
      <c r="W230" s="94"/>
      <c r="X230" s="95"/>
      <c r="Y230" s="94"/>
      <c r="Z230" s="106"/>
      <c r="AA230" s="95"/>
      <c r="AB230" s="95"/>
      <c r="AC230" s="95"/>
      <c r="AD230" s="95"/>
      <c r="AE230" s="111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/>
      <c r="CL230" s="2"/>
      <c r="CM230" s="2"/>
      <c r="CN230" s="2"/>
      <c r="CO230" s="2"/>
      <c r="CP230" s="2"/>
      <c r="CQ230" s="65"/>
      <c r="CR230" s="65"/>
      <c r="CS230" s="65"/>
      <c r="CT230" s="65"/>
    </row>
    <row r="231" spans="1:98" ht="15.75" customHeight="1" x14ac:dyDescent="0.25">
      <c r="A231" s="117"/>
      <c r="B231" s="94"/>
      <c r="C231" s="94"/>
      <c r="D231" s="6"/>
      <c r="E231" s="94"/>
      <c r="F231" s="94"/>
      <c r="G231" s="94"/>
      <c r="H231" s="94"/>
      <c r="I231" s="94"/>
      <c r="J231" s="94"/>
      <c r="K231" s="112"/>
      <c r="L231" s="112"/>
      <c r="M231" s="94"/>
      <c r="N231" s="104"/>
      <c r="O231" s="97"/>
      <c r="P231" s="97"/>
      <c r="Q231" s="94"/>
      <c r="R231" s="94"/>
      <c r="S231" s="94"/>
      <c r="T231" s="94"/>
      <c r="U231" s="94"/>
      <c r="V231" s="94"/>
      <c r="W231" s="94"/>
      <c r="X231" s="95"/>
      <c r="Y231" s="94"/>
      <c r="Z231" s="106"/>
      <c r="AA231" s="95"/>
      <c r="AB231" s="95"/>
      <c r="AC231" s="95"/>
      <c r="AD231" s="95"/>
      <c r="AE231" s="111"/>
      <c r="AF231" s="95"/>
      <c r="AG231" s="95"/>
      <c r="AH231" s="95"/>
      <c r="AI231" s="95"/>
      <c r="AJ231" s="95"/>
      <c r="AK231" s="95"/>
      <c r="AL231" s="95"/>
      <c r="AM231" s="95"/>
      <c r="AN231" s="95"/>
      <c r="AO231" s="95"/>
      <c r="AP231" s="95"/>
      <c r="AQ231" s="95"/>
      <c r="AR231" s="95"/>
      <c r="AS231" s="95"/>
      <c r="AT231" s="95"/>
      <c r="AU231" s="95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/>
      <c r="CL231" s="2"/>
      <c r="CM231" s="2"/>
      <c r="CN231" s="2"/>
      <c r="CO231" s="2"/>
      <c r="CP231" s="2"/>
      <c r="CQ231" s="65"/>
      <c r="CR231" s="65"/>
      <c r="CS231" s="65"/>
      <c r="CT231" s="65"/>
    </row>
    <row r="232" spans="1:98" ht="15.75" customHeight="1" x14ac:dyDescent="0.25">
      <c r="A232" s="117"/>
      <c r="B232" s="94"/>
      <c r="C232" s="94"/>
      <c r="D232" s="6"/>
      <c r="E232" s="94"/>
      <c r="F232" s="94"/>
      <c r="G232" s="94"/>
      <c r="H232" s="94"/>
      <c r="I232" s="94"/>
      <c r="J232" s="94"/>
      <c r="K232" s="112"/>
      <c r="L232" s="112"/>
      <c r="M232" s="94"/>
      <c r="N232" s="104"/>
      <c r="O232" s="97"/>
      <c r="P232" s="97"/>
      <c r="Q232" s="94"/>
      <c r="R232" s="94"/>
      <c r="S232" s="94"/>
      <c r="T232" s="94"/>
      <c r="U232" s="94"/>
      <c r="V232" s="94"/>
      <c r="W232" s="94"/>
      <c r="X232" s="95"/>
      <c r="Y232" s="94"/>
      <c r="Z232" s="106"/>
      <c r="AA232" s="95"/>
      <c r="AB232" s="95"/>
      <c r="AC232" s="95"/>
      <c r="AD232" s="95"/>
      <c r="AE232" s="111"/>
      <c r="AF232" s="95"/>
      <c r="AG232" s="95"/>
      <c r="AH232" s="95"/>
      <c r="AI232" s="95"/>
      <c r="AJ232" s="95"/>
      <c r="AK232" s="95"/>
      <c r="AL232" s="95"/>
      <c r="AM232" s="95"/>
      <c r="AN232" s="95"/>
      <c r="AO232" s="95"/>
      <c r="AP232" s="95"/>
      <c r="AQ232" s="95"/>
      <c r="AR232" s="95"/>
      <c r="AS232" s="95"/>
      <c r="AT232" s="95"/>
      <c r="AU232" s="95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/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/>
      <c r="CL232" s="2"/>
      <c r="CM232" s="2"/>
      <c r="CN232" s="2"/>
      <c r="CO232" s="2"/>
      <c r="CP232" s="2"/>
      <c r="CQ232" s="65"/>
      <c r="CR232" s="65"/>
      <c r="CS232" s="65"/>
      <c r="CT232" s="65"/>
    </row>
    <row r="233" spans="1:98" ht="15.75" customHeight="1" x14ac:dyDescent="0.25">
      <c r="A233" s="117"/>
      <c r="B233" s="94"/>
      <c r="C233" s="94"/>
      <c r="D233" s="6"/>
      <c r="E233" s="94"/>
      <c r="F233" s="94"/>
      <c r="G233" s="94"/>
      <c r="H233" s="94"/>
      <c r="I233" s="94"/>
      <c r="J233" s="94"/>
      <c r="K233" s="112"/>
      <c r="L233" s="112"/>
      <c r="M233" s="94"/>
      <c r="N233" s="104"/>
      <c r="O233" s="97"/>
      <c r="P233" s="97"/>
      <c r="Q233" s="94"/>
      <c r="R233" s="94"/>
      <c r="S233" s="94"/>
      <c r="T233" s="94"/>
      <c r="U233" s="94"/>
      <c r="V233" s="94"/>
      <c r="W233" s="94"/>
      <c r="X233" s="95"/>
      <c r="Y233" s="94"/>
      <c r="Z233" s="106"/>
      <c r="AA233" s="95"/>
      <c r="AB233" s="95"/>
      <c r="AC233" s="95"/>
      <c r="AD233" s="95"/>
      <c r="AE233" s="111"/>
      <c r="AF233" s="95"/>
      <c r="AG233" s="95"/>
      <c r="AH233" s="95"/>
      <c r="AI233" s="95"/>
      <c r="AJ233" s="95"/>
      <c r="AK233" s="95"/>
      <c r="AL233" s="95"/>
      <c r="AM233" s="95"/>
      <c r="AN233" s="95"/>
      <c r="AO233" s="95"/>
      <c r="AP233" s="95"/>
      <c r="AQ233" s="95"/>
      <c r="AR233" s="95"/>
      <c r="AS233" s="95"/>
      <c r="AT233" s="95"/>
      <c r="AU233" s="95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/>
      <c r="CL233" s="2"/>
      <c r="CM233" s="2"/>
      <c r="CN233" s="2"/>
      <c r="CO233" s="2"/>
      <c r="CP233" s="2"/>
      <c r="CQ233" s="65"/>
      <c r="CR233" s="65"/>
      <c r="CS233" s="65"/>
      <c r="CT233" s="65"/>
    </row>
    <row r="234" spans="1:98" ht="15.75" customHeight="1" x14ac:dyDescent="0.25">
      <c r="A234" s="117"/>
      <c r="B234" s="94"/>
      <c r="C234" s="94"/>
      <c r="D234" s="6"/>
      <c r="E234" s="94"/>
      <c r="F234" s="94"/>
      <c r="G234" s="94"/>
      <c r="H234" s="94"/>
      <c r="I234" s="94"/>
      <c r="J234" s="94"/>
      <c r="K234" s="112"/>
      <c r="L234" s="112"/>
      <c r="M234" s="94"/>
      <c r="N234" s="104"/>
      <c r="O234" s="97"/>
      <c r="P234" s="97"/>
      <c r="Q234" s="94"/>
      <c r="R234" s="94"/>
      <c r="S234" s="94"/>
      <c r="T234" s="94"/>
      <c r="U234" s="94"/>
      <c r="V234" s="94"/>
      <c r="W234" s="94"/>
      <c r="X234" s="95"/>
      <c r="Y234" s="94"/>
      <c r="Z234" s="106"/>
      <c r="AA234" s="95"/>
      <c r="AB234" s="95"/>
      <c r="AC234" s="95"/>
      <c r="AD234" s="95"/>
      <c r="AE234" s="111"/>
      <c r="AF234" s="95"/>
      <c r="AG234" s="95"/>
      <c r="AH234" s="95"/>
      <c r="AI234" s="95"/>
      <c r="AJ234" s="95"/>
      <c r="AK234" s="95"/>
      <c r="AL234" s="95"/>
      <c r="AM234" s="95"/>
      <c r="AN234" s="95"/>
      <c r="AO234" s="95"/>
      <c r="AP234" s="95"/>
      <c r="AQ234" s="95"/>
      <c r="AR234" s="95"/>
      <c r="AS234" s="95"/>
      <c r="AT234" s="95"/>
      <c r="AU234" s="95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/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/>
      <c r="CL234" s="2"/>
      <c r="CM234" s="2"/>
      <c r="CN234" s="2"/>
      <c r="CO234" s="2"/>
      <c r="CP234" s="2"/>
      <c r="CQ234" s="65"/>
      <c r="CR234" s="65"/>
      <c r="CS234" s="65"/>
      <c r="CT234" s="65"/>
    </row>
    <row r="235" spans="1:98" ht="15.75" customHeight="1" x14ac:dyDescent="0.25">
      <c r="A235" s="117"/>
      <c r="B235" s="94"/>
      <c r="C235" s="94"/>
      <c r="D235" s="6"/>
      <c r="E235" s="94"/>
      <c r="F235" s="94"/>
      <c r="G235" s="94"/>
      <c r="H235" s="94"/>
      <c r="I235" s="94"/>
      <c r="J235" s="94"/>
      <c r="K235" s="112"/>
      <c r="L235" s="112"/>
      <c r="M235" s="94"/>
      <c r="N235" s="104"/>
      <c r="O235" s="97"/>
      <c r="P235" s="97"/>
      <c r="Q235" s="94"/>
      <c r="R235" s="94"/>
      <c r="S235" s="94"/>
      <c r="T235" s="94"/>
      <c r="U235" s="94"/>
      <c r="V235" s="94"/>
      <c r="W235" s="94"/>
      <c r="X235" s="95"/>
      <c r="Y235" s="94"/>
      <c r="Z235" s="106"/>
      <c r="AA235" s="95"/>
      <c r="AB235" s="95"/>
      <c r="AC235" s="95"/>
      <c r="AD235" s="95"/>
      <c r="AE235" s="111"/>
      <c r="AF235" s="95"/>
      <c r="AG235" s="95"/>
      <c r="AH235" s="95"/>
      <c r="AI235" s="95"/>
      <c r="AJ235" s="95"/>
      <c r="AK235" s="95"/>
      <c r="AL235" s="95"/>
      <c r="AM235" s="95"/>
      <c r="AN235" s="95"/>
      <c r="AO235" s="95"/>
      <c r="AP235" s="95"/>
      <c r="AQ235" s="95"/>
      <c r="AR235" s="95"/>
      <c r="AS235" s="95"/>
      <c r="AT235" s="95"/>
      <c r="AU235" s="95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/>
      <c r="CL235" s="2"/>
      <c r="CM235" s="2"/>
      <c r="CN235" s="2"/>
      <c r="CO235" s="2"/>
      <c r="CP235" s="2"/>
      <c r="CQ235" s="65"/>
      <c r="CR235" s="65"/>
      <c r="CS235" s="65"/>
      <c r="CT235" s="65"/>
    </row>
    <row r="236" spans="1:98" ht="15.75" customHeight="1" x14ac:dyDescent="0.25">
      <c r="A236" s="117"/>
      <c r="B236" s="94"/>
      <c r="C236" s="94"/>
      <c r="D236" s="6"/>
      <c r="E236" s="94"/>
      <c r="F236" s="94"/>
      <c r="G236" s="94"/>
      <c r="H236" s="94"/>
      <c r="I236" s="94"/>
      <c r="J236" s="94"/>
      <c r="K236" s="112"/>
      <c r="L236" s="112"/>
      <c r="M236" s="94"/>
      <c r="N236" s="104"/>
      <c r="O236" s="97"/>
      <c r="P236" s="97"/>
      <c r="Q236" s="94"/>
      <c r="R236" s="94"/>
      <c r="S236" s="94"/>
      <c r="T236" s="94"/>
      <c r="U236" s="94"/>
      <c r="V236" s="94"/>
      <c r="W236" s="94"/>
      <c r="X236" s="95"/>
      <c r="Y236" s="94"/>
      <c r="Z236" s="106"/>
      <c r="AA236" s="95"/>
      <c r="AB236" s="95"/>
      <c r="AC236" s="95"/>
      <c r="AD236" s="95"/>
      <c r="AE236" s="111"/>
      <c r="AF236" s="95"/>
      <c r="AG236" s="95"/>
      <c r="AH236" s="95"/>
      <c r="AI236" s="95"/>
      <c r="AJ236" s="95"/>
      <c r="AK236" s="95"/>
      <c r="AL236" s="95"/>
      <c r="AM236" s="95"/>
      <c r="AN236" s="95"/>
      <c r="AO236" s="95"/>
      <c r="AP236" s="95"/>
      <c r="AQ236" s="95"/>
      <c r="AR236" s="95"/>
      <c r="AS236" s="95"/>
      <c r="AT236" s="95"/>
      <c r="AU236" s="95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/>
      <c r="CL236" s="2"/>
      <c r="CM236" s="2"/>
      <c r="CN236" s="2"/>
      <c r="CO236" s="2"/>
      <c r="CP236" s="2"/>
      <c r="CQ236" s="65"/>
      <c r="CR236" s="65"/>
      <c r="CS236" s="65"/>
      <c r="CT236" s="65"/>
    </row>
    <row r="237" spans="1:98" ht="15.75" customHeight="1" x14ac:dyDescent="0.25">
      <c r="A237" s="117"/>
      <c r="B237" s="94"/>
      <c r="C237" s="94"/>
      <c r="D237" s="6"/>
      <c r="E237" s="94"/>
      <c r="F237" s="94"/>
      <c r="G237" s="94"/>
      <c r="H237" s="94"/>
      <c r="I237" s="94"/>
      <c r="J237" s="94"/>
      <c r="K237" s="112"/>
      <c r="L237" s="112"/>
      <c r="M237" s="94"/>
      <c r="N237" s="104"/>
      <c r="O237" s="97"/>
      <c r="P237" s="97"/>
      <c r="Q237" s="94"/>
      <c r="R237" s="94"/>
      <c r="S237" s="94"/>
      <c r="T237" s="94"/>
      <c r="U237" s="94"/>
      <c r="V237" s="94"/>
      <c r="W237" s="94"/>
      <c r="X237" s="95"/>
      <c r="Y237" s="94"/>
      <c r="Z237" s="106"/>
      <c r="AA237" s="95"/>
      <c r="AB237" s="95"/>
      <c r="AC237" s="95"/>
      <c r="AD237" s="95"/>
      <c r="AE237" s="111"/>
      <c r="AF237" s="95"/>
      <c r="AG237" s="95"/>
      <c r="AH237" s="95"/>
      <c r="AI237" s="95"/>
      <c r="AJ237" s="95"/>
      <c r="AK237" s="95"/>
      <c r="AL237" s="95"/>
      <c r="AM237" s="95"/>
      <c r="AN237" s="95"/>
      <c r="AO237" s="95"/>
      <c r="AP237" s="95"/>
      <c r="AQ237" s="95"/>
      <c r="AR237" s="95"/>
      <c r="AS237" s="95"/>
      <c r="AT237" s="95"/>
      <c r="AU237" s="95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/>
      <c r="CL237" s="2"/>
      <c r="CM237" s="2"/>
      <c r="CN237" s="2"/>
      <c r="CO237" s="2"/>
      <c r="CP237" s="2"/>
      <c r="CQ237" s="65"/>
      <c r="CR237" s="65"/>
      <c r="CS237" s="65"/>
      <c r="CT237" s="65"/>
    </row>
    <row r="238" spans="1:98" ht="15.75" customHeight="1" x14ac:dyDescent="0.25">
      <c r="A238" s="117"/>
      <c r="B238" s="94"/>
      <c r="C238" s="94"/>
      <c r="D238" s="6"/>
      <c r="E238" s="94"/>
      <c r="F238" s="94"/>
      <c r="G238" s="94"/>
      <c r="H238" s="94"/>
      <c r="I238" s="94"/>
      <c r="J238" s="94"/>
      <c r="K238" s="112"/>
      <c r="L238" s="112"/>
      <c r="M238" s="94"/>
      <c r="N238" s="104"/>
      <c r="O238" s="97"/>
      <c r="P238" s="97"/>
      <c r="Q238" s="94"/>
      <c r="R238" s="94"/>
      <c r="S238" s="94"/>
      <c r="T238" s="94"/>
      <c r="U238" s="94"/>
      <c r="V238" s="94"/>
      <c r="W238" s="94"/>
      <c r="X238" s="95"/>
      <c r="Y238" s="94"/>
      <c r="Z238" s="106"/>
      <c r="AA238" s="95"/>
      <c r="AB238" s="95"/>
      <c r="AC238" s="95"/>
      <c r="AD238" s="95"/>
      <c r="AE238" s="111"/>
      <c r="AF238" s="95"/>
      <c r="AG238" s="95"/>
      <c r="AH238" s="95"/>
      <c r="AI238" s="95"/>
      <c r="AJ238" s="95"/>
      <c r="AK238" s="95"/>
      <c r="AL238" s="95"/>
      <c r="AM238" s="95"/>
      <c r="AN238" s="95"/>
      <c r="AO238" s="95"/>
      <c r="AP238" s="95"/>
      <c r="AQ238" s="95"/>
      <c r="AR238" s="95"/>
      <c r="AS238" s="95"/>
      <c r="AT238" s="95"/>
      <c r="AU238" s="95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/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/>
      <c r="CL238" s="2"/>
      <c r="CM238" s="2"/>
      <c r="CN238" s="2"/>
      <c r="CO238" s="2"/>
      <c r="CP238" s="2"/>
      <c r="CQ238" s="65"/>
      <c r="CR238" s="65"/>
      <c r="CS238" s="65"/>
      <c r="CT238" s="65"/>
    </row>
    <row r="239" spans="1:98" ht="15.75" customHeight="1" x14ac:dyDescent="0.25">
      <c r="A239" s="117"/>
      <c r="B239" s="94"/>
      <c r="C239" s="94"/>
      <c r="D239" s="6"/>
      <c r="E239" s="94"/>
      <c r="F239" s="94"/>
      <c r="G239" s="94"/>
      <c r="H239" s="94"/>
      <c r="I239" s="94"/>
      <c r="J239" s="94"/>
      <c r="K239" s="112"/>
      <c r="L239" s="112"/>
      <c r="M239" s="94"/>
      <c r="N239" s="104"/>
      <c r="O239" s="97"/>
      <c r="P239" s="97"/>
      <c r="Q239" s="94"/>
      <c r="R239" s="94"/>
      <c r="S239" s="94"/>
      <c r="T239" s="94"/>
      <c r="U239" s="94"/>
      <c r="V239" s="94"/>
      <c r="W239" s="94"/>
      <c r="X239" s="95"/>
      <c r="Y239" s="94"/>
      <c r="Z239" s="106"/>
      <c r="AA239" s="95"/>
      <c r="AB239" s="95"/>
      <c r="AC239" s="95"/>
      <c r="AD239" s="95"/>
      <c r="AE239" s="111"/>
      <c r="AF239" s="95"/>
      <c r="AG239" s="95"/>
      <c r="AH239" s="95"/>
      <c r="AI239" s="95"/>
      <c r="AJ239" s="95"/>
      <c r="AK239" s="95"/>
      <c r="AL239" s="95"/>
      <c r="AM239" s="95"/>
      <c r="AN239" s="95"/>
      <c r="AO239" s="95"/>
      <c r="AP239" s="95"/>
      <c r="AQ239" s="95"/>
      <c r="AR239" s="95"/>
      <c r="AS239" s="95"/>
      <c r="AT239" s="95"/>
      <c r="AU239" s="95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/>
      <c r="CL239" s="2"/>
      <c r="CM239" s="2"/>
      <c r="CN239" s="2"/>
      <c r="CO239" s="2"/>
      <c r="CP239" s="2"/>
      <c r="CQ239" s="65"/>
      <c r="CR239" s="65"/>
      <c r="CS239" s="65"/>
      <c r="CT239" s="65"/>
    </row>
    <row r="240" spans="1:98" ht="15.75" customHeight="1" x14ac:dyDescent="0.25">
      <c r="A240" s="117"/>
      <c r="B240" s="94"/>
      <c r="C240" s="94"/>
      <c r="D240" s="6"/>
      <c r="E240" s="94"/>
      <c r="F240" s="94"/>
      <c r="G240" s="94"/>
      <c r="H240" s="94"/>
      <c r="I240" s="94"/>
      <c r="J240" s="94"/>
      <c r="K240" s="112"/>
      <c r="L240" s="112"/>
      <c r="M240" s="94"/>
      <c r="N240" s="104"/>
      <c r="O240" s="97"/>
      <c r="P240" s="97"/>
      <c r="Q240" s="94"/>
      <c r="R240" s="94"/>
      <c r="S240" s="94"/>
      <c r="T240" s="94"/>
      <c r="U240" s="94"/>
      <c r="V240" s="94"/>
      <c r="W240" s="94"/>
      <c r="X240" s="95"/>
      <c r="Y240" s="94"/>
      <c r="Z240" s="106"/>
      <c r="AA240" s="95"/>
      <c r="AB240" s="95"/>
      <c r="AC240" s="95"/>
      <c r="AD240" s="95"/>
      <c r="AE240" s="111"/>
      <c r="AF240" s="95"/>
      <c r="AG240" s="95"/>
      <c r="AH240" s="95"/>
      <c r="AI240" s="95"/>
      <c r="AJ240" s="95"/>
      <c r="AK240" s="95"/>
      <c r="AL240" s="95"/>
      <c r="AM240" s="95"/>
      <c r="AN240" s="95"/>
      <c r="AO240" s="95"/>
      <c r="AP240" s="95"/>
      <c r="AQ240" s="95"/>
      <c r="AR240" s="95"/>
      <c r="AS240" s="95"/>
      <c r="AT240" s="95"/>
      <c r="AU240" s="95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/>
      <c r="CL240" s="2"/>
      <c r="CM240" s="2"/>
      <c r="CN240" s="2"/>
      <c r="CO240" s="2"/>
      <c r="CP240" s="2"/>
      <c r="CQ240" s="65"/>
      <c r="CR240" s="65"/>
      <c r="CS240" s="65"/>
      <c r="CT240" s="65"/>
    </row>
    <row r="241" spans="1:94" ht="15.75" customHeight="1" x14ac:dyDescent="0.25">
      <c r="A241" s="117"/>
      <c r="B241" s="94"/>
      <c r="C241" s="94"/>
      <c r="D241" s="6"/>
      <c r="E241" s="94"/>
      <c r="F241" s="94"/>
      <c r="G241" s="94"/>
      <c r="H241" s="94"/>
      <c r="I241" s="94"/>
      <c r="J241" s="94"/>
      <c r="K241" s="112"/>
      <c r="L241" s="112"/>
      <c r="M241" s="94"/>
      <c r="N241" s="104"/>
      <c r="O241" s="97"/>
      <c r="P241" s="97"/>
      <c r="Q241" s="94"/>
      <c r="R241" s="94"/>
      <c r="S241" s="94"/>
      <c r="T241" s="94"/>
      <c r="U241" s="94"/>
      <c r="V241" s="94"/>
      <c r="W241" s="94"/>
      <c r="X241" s="95"/>
      <c r="Y241" s="96"/>
      <c r="Z241" s="101"/>
      <c r="AA241" s="96"/>
      <c r="AB241" s="96"/>
      <c r="AC241" s="95"/>
      <c r="AD241" s="95"/>
      <c r="AE241" s="152"/>
      <c r="AF241" s="153"/>
      <c r="AG241" s="153"/>
      <c r="AH241" s="153"/>
      <c r="AI241" s="153"/>
      <c r="AJ241" s="153"/>
      <c r="AK241" s="153"/>
      <c r="AL241" s="153"/>
      <c r="AM241" s="153"/>
      <c r="AN241" s="153"/>
      <c r="AO241" s="153"/>
      <c r="AP241" s="153"/>
      <c r="AQ241" s="153"/>
      <c r="AR241" s="153"/>
      <c r="AS241" s="153"/>
      <c r="AT241" s="153"/>
      <c r="AU241" s="153"/>
      <c r="AV241" s="72"/>
      <c r="AW241" s="72"/>
      <c r="AX241" s="72"/>
      <c r="AY241" s="72"/>
      <c r="AZ241" s="72"/>
      <c r="BA241" s="72"/>
      <c r="BB241" s="72"/>
      <c r="BC241" s="72"/>
      <c r="BD241" s="72"/>
      <c r="BE241" s="72"/>
      <c r="BF241" s="72"/>
      <c r="BG241" s="72"/>
      <c r="BH241" s="72"/>
      <c r="BI241" s="72"/>
      <c r="BJ241" s="72"/>
      <c r="BK241" s="72"/>
      <c r="BL241" s="72"/>
      <c r="BM241" s="72"/>
      <c r="BN241" s="72"/>
      <c r="BO241" s="72"/>
      <c r="BP241" s="72"/>
      <c r="BQ241" s="72"/>
      <c r="BR241" s="72"/>
      <c r="BS241" s="72"/>
      <c r="BT241" s="72"/>
      <c r="BU241" s="72"/>
      <c r="BV241" s="72"/>
      <c r="BW241" s="72"/>
      <c r="BX241" s="72"/>
      <c r="BY241" s="72"/>
      <c r="BZ241" s="72"/>
      <c r="CA241" s="72"/>
      <c r="CB241" s="72"/>
      <c r="CC241" s="72"/>
      <c r="CD241" s="72"/>
      <c r="CE241" s="72"/>
      <c r="CF241" s="72"/>
      <c r="CG241" s="72"/>
      <c r="CH241" s="72"/>
      <c r="CI241" s="72"/>
      <c r="CJ241" s="72"/>
      <c r="CK241" s="72"/>
      <c r="CL241" s="72"/>
      <c r="CM241" s="72"/>
      <c r="CN241" s="72"/>
      <c r="CO241" s="72"/>
      <c r="CP241" s="72"/>
    </row>
    <row r="242" spans="1:94" ht="15" customHeight="1" x14ac:dyDescent="0.25">
      <c r="A242" s="117"/>
      <c r="B242" s="94"/>
      <c r="C242" s="94"/>
      <c r="D242" s="6"/>
      <c r="E242" s="94"/>
      <c r="F242" s="94"/>
      <c r="G242" s="94"/>
      <c r="H242" s="94"/>
      <c r="I242" s="94"/>
      <c r="J242" s="94"/>
      <c r="K242" s="112"/>
      <c r="L242" s="112"/>
      <c r="M242" s="94"/>
      <c r="N242" s="104"/>
      <c r="O242" s="97"/>
      <c r="P242" s="97"/>
      <c r="Q242" s="94"/>
      <c r="R242" s="94"/>
      <c r="S242" s="94"/>
      <c r="T242" s="94"/>
      <c r="U242" s="94"/>
      <c r="V242" s="94"/>
      <c r="W242" s="96"/>
      <c r="X242" s="96"/>
      <c r="Y242" s="96"/>
      <c r="Z242" s="101"/>
      <c r="AA242" s="96"/>
      <c r="AB242" s="96"/>
      <c r="AC242" s="96"/>
      <c r="AD242" s="96"/>
      <c r="AE242" s="154"/>
      <c r="AF242" s="155"/>
      <c r="AG242" s="155"/>
      <c r="AH242" s="155"/>
      <c r="AI242" s="155"/>
      <c r="AJ242" s="155"/>
      <c r="AK242" s="155"/>
      <c r="AL242" s="155"/>
      <c r="AM242" s="155"/>
      <c r="AN242" s="155"/>
      <c r="AO242" s="155"/>
      <c r="AP242" s="155"/>
      <c r="AQ242" s="155"/>
      <c r="AR242" s="155"/>
      <c r="AS242" s="155"/>
      <c r="AT242" s="155"/>
      <c r="AU242" s="155"/>
      <c r="AV242" s="73"/>
      <c r="AW242" s="73"/>
      <c r="AX242" s="73"/>
      <c r="AY242" s="73"/>
      <c r="AZ242" s="73"/>
      <c r="BA242" s="73"/>
      <c r="BB242" s="73"/>
      <c r="BC242" s="73"/>
      <c r="BD242" s="73"/>
      <c r="BE242" s="73"/>
      <c r="BF242" s="73"/>
      <c r="BG242" s="73"/>
      <c r="BH242" s="73"/>
      <c r="BI242" s="73"/>
      <c r="BJ242" s="73"/>
      <c r="BK242" s="73"/>
      <c r="BL242" s="73"/>
      <c r="BM242" s="73"/>
      <c r="BN242" s="73"/>
      <c r="BO242" s="73"/>
      <c r="BP242" s="73"/>
      <c r="BQ242" s="73"/>
      <c r="BR242" s="73"/>
      <c r="BS242" s="73"/>
      <c r="BT242" s="73"/>
      <c r="BU242" s="73"/>
      <c r="BV242" s="73"/>
      <c r="BW242" s="73"/>
      <c r="BX242" s="73"/>
      <c r="BY242" s="73"/>
      <c r="BZ242" s="73"/>
      <c r="CA242" s="73"/>
      <c r="CB242" s="73"/>
      <c r="CC242" s="73"/>
      <c r="CD242" s="73"/>
      <c r="CE242" s="73"/>
      <c r="CF242" s="73"/>
      <c r="CG242" s="73"/>
      <c r="CH242" s="73"/>
      <c r="CI242" s="73"/>
      <c r="CJ242" s="73"/>
      <c r="CK242" s="73"/>
      <c r="CL242" s="73"/>
      <c r="CM242" s="73"/>
      <c r="CN242" s="73"/>
      <c r="CO242" s="73"/>
      <c r="CP242" s="73"/>
    </row>
    <row r="243" spans="1:94" ht="15" customHeight="1" x14ac:dyDescent="0.25">
      <c r="A243" s="117"/>
      <c r="B243" s="94"/>
      <c r="C243" s="94"/>
      <c r="D243" s="6"/>
      <c r="E243" s="94"/>
      <c r="F243" s="94"/>
      <c r="G243" s="94"/>
      <c r="H243" s="94"/>
      <c r="I243" s="94"/>
      <c r="J243" s="94"/>
      <c r="K243" s="112"/>
      <c r="L243" s="112"/>
      <c r="M243" s="94"/>
      <c r="N243" s="104"/>
      <c r="O243" s="97"/>
      <c r="P243" s="97"/>
      <c r="Q243" s="94"/>
      <c r="R243" s="94"/>
      <c r="S243" s="94"/>
      <c r="T243" s="94"/>
      <c r="U243" s="94"/>
      <c r="V243" s="94"/>
      <c r="W243" s="96"/>
      <c r="X243" s="96"/>
      <c r="Y243" s="96"/>
      <c r="Z243" s="101"/>
      <c r="AA243" s="96"/>
      <c r="AB243" s="96"/>
      <c r="AC243" s="96"/>
      <c r="AD243" s="96"/>
    </row>
    <row r="244" spans="1:94" ht="15" customHeight="1" x14ac:dyDescent="0.25">
      <c r="A244" s="117"/>
      <c r="B244" s="94"/>
      <c r="C244" s="94"/>
      <c r="D244" s="6"/>
      <c r="E244" s="94"/>
      <c r="F244" s="94"/>
      <c r="G244" s="94"/>
      <c r="H244" s="94"/>
      <c r="I244" s="94"/>
      <c r="J244" s="94"/>
      <c r="K244" s="112"/>
      <c r="L244" s="112"/>
      <c r="M244" s="94"/>
      <c r="N244" s="104"/>
      <c r="O244" s="97"/>
      <c r="P244" s="97"/>
      <c r="Q244" s="94"/>
      <c r="R244" s="94"/>
      <c r="S244" s="94"/>
      <c r="T244" s="94"/>
      <c r="U244" s="94"/>
      <c r="V244" s="94"/>
      <c r="W244" s="96"/>
      <c r="X244" s="96"/>
      <c r="Y244" s="96"/>
      <c r="Z244" s="101"/>
      <c r="AA244" s="96"/>
      <c r="AB244" s="96"/>
      <c r="AC244" s="96"/>
      <c r="AD244" s="96"/>
    </row>
    <row r="245" spans="1:94" ht="15" customHeight="1" x14ac:dyDescent="0.25">
      <c r="A245" s="117"/>
      <c r="B245" s="94"/>
      <c r="C245" s="94"/>
      <c r="D245" s="6"/>
      <c r="E245" s="94"/>
      <c r="F245" s="94"/>
      <c r="G245" s="94"/>
      <c r="H245" s="94"/>
      <c r="I245" s="94"/>
      <c r="J245" s="94"/>
      <c r="K245" s="112"/>
      <c r="L245" s="112"/>
      <c r="M245" s="94"/>
      <c r="N245" s="104"/>
      <c r="O245" s="97"/>
      <c r="P245" s="97"/>
      <c r="Q245" s="94"/>
      <c r="R245" s="94"/>
      <c r="S245" s="94"/>
      <c r="T245" s="94"/>
      <c r="U245" s="94"/>
      <c r="V245" s="94"/>
      <c r="W245" s="96"/>
      <c r="X245" s="96"/>
      <c r="Y245" s="96"/>
      <c r="Z245" s="101"/>
      <c r="AA245" s="96"/>
      <c r="AB245" s="96"/>
      <c r="AC245" s="96"/>
      <c r="AD245" s="96"/>
    </row>
    <row r="246" spans="1:94" ht="15" customHeight="1" x14ac:dyDescent="0.25">
      <c r="A246" s="117"/>
      <c r="B246" s="94"/>
      <c r="C246" s="94"/>
      <c r="D246" s="6"/>
      <c r="E246" s="94"/>
      <c r="F246" s="94"/>
      <c r="G246" s="94"/>
      <c r="H246" s="94"/>
      <c r="I246" s="94"/>
      <c r="J246" s="94"/>
      <c r="K246" s="112"/>
      <c r="L246" s="112"/>
      <c r="M246" s="94"/>
      <c r="N246" s="104"/>
      <c r="O246" s="97"/>
      <c r="P246" s="97"/>
      <c r="Q246" s="94"/>
      <c r="R246" s="94"/>
      <c r="S246" s="94"/>
      <c r="T246" s="94"/>
      <c r="U246" s="94"/>
      <c r="V246" s="94"/>
      <c r="W246" s="96"/>
      <c r="X246" s="96"/>
      <c r="Y246" s="96"/>
      <c r="Z246" s="101"/>
      <c r="AA246" s="96"/>
      <c r="AB246" s="96"/>
      <c r="AC246" s="96"/>
      <c r="AD246" s="96"/>
    </row>
    <row r="247" spans="1:94" ht="15" customHeight="1" x14ac:dyDescent="0.25">
      <c r="A247" s="117"/>
      <c r="B247" s="94"/>
      <c r="C247" s="94"/>
      <c r="D247" s="6"/>
      <c r="E247" s="94"/>
      <c r="F247" s="94"/>
      <c r="G247" s="94"/>
      <c r="H247" s="94"/>
      <c r="I247" s="94"/>
      <c r="J247" s="94"/>
      <c r="K247" s="112"/>
      <c r="L247" s="112"/>
      <c r="M247" s="94"/>
      <c r="N247" s="104"/>
      <c r="O247" s="97"/>
      <c r="P247" s="97"/>
      <c r="Q247" s="94"/>
      <c r="R247" s="94"/>
      <c r="S247" s="94"/>
      <c r="T247" s="94"/>
      <c r="U247" s="94"/>
      <c r="V247" s="94"/>
      <c r="W247" s="96"/>
      <c r="X247" s="96"/>
      <c r="Y247" s="96"/>
      <c r="Z247" s="101"/>
      <c r="AA247" s="96"/>
      <c r="AB247" s="96"/>
      <c r="AC247" s="96"/>
      <c r="AD247" s="96"/>
    </row>
    <row r="248" spans="1:94" ht="15" customHeight="1" x14ac:dyDescent="0.25">
      <c r="A248" s="117"/>
      <c r="B248" s="94"/>
      <c r="C248" s="94"/>
      <c r="D248" s="6"/>
      <c r="E248" s="94"/>
      <c r="F248" s="94"/>
      <c r="G248" s="94"/>
      <c r="H248" s="94"/>
      <c r="I248" s="94"/>
      <c r="J248" s="94"/>
      <c r="K248" s="112"/>
      <c r="L248" s="112"/>
      <c r="M248" s="94"/>
      <c r="N248" s="104"/>
      <c r="O248" s="97"/>
      <c r="P248" s="97"/>
      <c r="Q248" s="94"/>
      <c r="R248" s="94"/>
      <c r="S248" s="94"/>
      <c r="T248" s="94"/>
      <c r="U248" s="94"/>
      <c r="V248" s="94"/>
      <c r="W248" s="96"/>
      <c r="X248" s="96"/>
      <c r="Y248" s="96"/>
      <c r="Z248" s="101"/>
      <c r="AA248" s="96"/>
      <c r="AB248" s="96"/>
      <c r="AC248" s="96"/>
      <c r="AD248" s="96"/>
    </row>
    <row r="249" spans="1:94" ht="15" customHeight="1" x14ac:dyDescent="0.25">
      <c r="A249" s="117"/>
      <c r="B249" s="94"/>
      <c r="C249" s="94"/>
      <c r="D249" s="6"/>
      <c r="E249" s="94"/>
      <c r="F249" s="94"/>
      <c r="G249" s="94"/>
      <c r="H249" s="94"/>
      <c r="I249" s="94"/>
      <c r="J249" s="94"/>
      <c r="K249" s="112"/>
      <c r="L249" s="112"/>
      <c r="M249" s="94"/>
      <c r="N249" s="104"/>
      <c r="O249" s="97"/>
      <c r="P249" s="97"/>
      <c r="Q249" s="94"/>
      <c r="R249" s="94"/>
      <c r="S249" s="94"/>
      <c r="T249" s="94"/>
      <c r="U249" s="94"/>
      <c r="V249" s="94"/>
      <c r="W249" s="96"/>
      <c r="X249" s="96"/>
      <c r="Y249" s="96"/>
      <c r="Z249" s="101"/>
      <c r="AA249" s="96"/>
      <c r="AB249" s="96"/>
      <c r="AC249" s="96"/>
      <c r="AD249" s="96"/>
    </row>
    <row r="250" spans="1:94" ht="15" customHeight="1" x14ac:dyDescent="0.25">
      <c r="A250" s="117"/>
      <c r="B250" s="94"/>
      <c r="C250" s="94"/>
      <c r="D250" s="6"/>
      <c r="E250" s="94"/>
      <c r="F250" s="94"/>
      <c r="G250" s="94"/>
      <c r="H250" s="94"/>
      <c r="I250" s="94"/>
      <c r="J250" s="94"/>
      <c r="K250" s="112"/>
      <c r="L250" s="112"/>
      <c r="M250" s="94"/>
      <c r="N250" s="104"/>
      <c r="O250" s="97"/>
      <c r="P250" s="97"/>
      <c r="Q250" s="94"/>
      <c r="R250" s="94"/>
      <c r="S250" s="94"/>
      <c r="T250" s="94"/>
      <c r="U250" s="94"/>
      <c r="V250" s="94"/>
      <c r="W250" s="96"/>
      <c r="X250" s="96"/>
      <c r="Y250" s="96"/>
      <c r="Z250" s="101"/>
      <c r="AA250" s="96"/>
      <c r="AB250" s="96"/>
      <c r="AC250" s="96"/>
      <c r="AD250" s="96"/>
    </row>
    <row r="251" spans="1:94" ht="15" customHeight="1" x14ac:dyDescent="0.25">
      <c r="A251" s="117"/>
      <c r="B251" s="94"/>
      <c r="C251" s="94"/>
      <c r="D251" s="6"/>
      <c r="E251" s="94"/>
      <c r="F251" s="94"/>
      <c r="G251" s="94"/>
      <c r="H251" s="94"/>
      <c r="I251" s="94"/>
      <c r="J251" s="94"/>
      <c r="K251" s="112"/>
      <c r="L251" s="112"/>
      <c r="M251" s="94"/>
      <c r="N251" s="104"/>
      <c r="O251" s="97"/>
      <c r="P251" s="97"/>
      <c r="Q251" s="94"/>
      <c r="R251" s="94"/>
      <c r="S251" s="94"/>
      <c r="T251" s="94"/>
      <c r="U251" s="94"/>
      <c r="V251" s="94"/>
      <c r="W251" s="96"/>
      <c r="X251" s="96"/>
      <c r="Y251" s="96"/>
      <c r="Z251" s="101"/>
      <c r="AA251" s="96"/>
      <c r="AB251" s="96"/>
      <c r="AC251" s="96"/>
      <c r="AD251" s="96"/>
    </row>
    <row r="252" spans="1:94" ht="15" customHeight="1" x14ac:dyDescent="0.25">
      <c r="A252" s="117"/>
      <c r="B252" s="94"/>
      <c r="C252" s="94"/>
      <c r="D252" s="6"/>
      <c r="E252" s="94"/>
      <c r="F252" s="94"/>
      <c r="G252" s="94"/>
      <c r="H252" s="94"/>
      <c r="I252" s="94"/>
      <c r="J252" s="94"/>
      <c r="K252" s="112"/>
      <c r="L252" s="112"/>
      <c r="M252" s="94"/>
      <c r="N252" s="104"/>
      <c r="O252" s="97"/>
      <c r="P252" s="97"/>
      <c r="Q252" s="94"/>
      <c r="R252" s="94"/>
      <c r="S252" s="94"/>
      <c r="T252" s="94"/>
      <c r="U252" s="94"/>
      <c r="V252" s="96"/>
      <c r="W252" s="96"/>
      <c r="X252" s="96"/>
      <c r="Y252" s="96"/>
      <c r="Z252" s="101"/>
      <c r="AA252" s="96"/>
      <c r="AB252" s="96"/>
      <c r="AC252" s="96"/>
      <c r="AD252" s="96"/>
    </row>
    <row r="253" spans="1:94" ht="15" customHeight="1" x14ac:dyDescent="0.25">
      <c r="A253" s="117"/>
      <c r="B253" s="94"/>
      <c r="C253" s="94"/>
      <c r="D253" s="6"/>
      <c r="E253" s="94"/>
      <c r="F253" s="94"/>
      <c r="G253" s="94"/>
      <c r="H253" s="94"/>
      <c r="I253" s="94"/>
      <c r="J253" s="94"/>
      <c r="K253" s="112"/>
      <c r="L253" s="112"/>
      <c r="M253" s="94"/>
      <c r="N253" s="104"/>
      <c r="O253" s="97"/>
      <c r="P253" s="97"/>
      <c r="Q253" s="94"/>
      <c r="R253" s="94"/>
      <c r="S253" s="94"/>
      <c r="T253" s="94"/>
      <c r="U253" s="94"/>
      <c r="V253" s="96"/>
      <c r="W253" s="96"/>
      <c r="X253" s="96"/>
      <c r="Y253" s="96"/>
      <c r="Z253" s="101"/>
      <c r="AA253" s="96"/>
      <c r="AB253" s="96"/>
      <c r="AC253" s="96"/>
      <c r="AD253" s="96"/>
    </row>
    <row r="254" spans="1:94" ht="15" customHeight="1" x14ac:dyDescent="0.25">
      <c r="A254" s="117"/>
      <c r="B254" s="94"/>
      <c r="C254" s="94"/>
      <c r="D254" s="6"/>
      <c r="E254" s="94"/>
      <c r="F254" s="94"/>
      <c r="G254" s="94"/>
      <c r="H254" s="94"/>
      <c r="I254" s="94"/>
      <c r="J254" s="94"/>
      <c r="K254" s="112"/>
      <c r="L254" s="112"/>
      <c r="M254" s="94"/>
      <c r="N254" s="104"/>
      <c r="O254" s="97"/>
      <c r="P254" s="97"/>
      <c r="Q254" s="94"/>
      <c r="R254" s="94"/>
      <c r="S254" s="94"/>
      <c r="T254" s="94"/>
      <c r="U254" s="94"/>
      <c r="V254" s="96"/>
      <c r="W254" s="96"/>
      <c r="X254" s="96"/>
      <c r="Y254" s="96"/>
      <c r="Z254" s="101"/>
      <c r="AA254" s="96"/>
      <c r="AB254" s="96"/>
      <c r="AC254" s="96"/>
      <c r="AD254" s="96"/>
    </row>
    <row r="255" spans="1:94" ht="15" customHeight="1" x14ac:dyDescent="0.25">
      <c r="A255" s="117"/>
      <c r="B255" s="94"/>
      <c r="C255" s="94"/>
      <c r="D255" s="6"/>
      <c r="E255" s="94"/>
      <c r="F255" s="94"/>
      <c r="G255" s="94"/>
      <c r="H255" s="94"/>
      <c r="I255" s="94"/>
      <c r="J255" s="94"/>
      <c r="K255" s="112"/>
      <c r="L255" s="112"/>
      <c r="M255" s="94"/>
      <c r="N255" s="104"/>
      <c r="O255" s="97"/>
      <c r="P255" s="97"/>
      <c r="Q255" s="94"/>
      <c r="R255" s="94"/>
      <c r="S255" s="94"/>
      <c r="T255" s="94"/>
      <c r="U255" s="94"/>
      <c r="V255" s="96"/>
      <c r="W255" s="96"/>
      <c r="X255" s="96"/>
      <c r="Y255" s="96"/>
      <c r="Z255" s="101"/>
      <c r="AA255" s="96"/>
      <c r="AB255" s="96"/>
      <c r="AC255" s="96"/>
      <c r="AD255" s="96"/>
    </row>
    <row r="256" spans="1:94" ht="15" customHeight="1" x14ac:dyDescent="0.25">
      <c r="A256" s="117"/>
      <c r="B256" s="94"/>
      <c r="C256" s="94"/>
      <c r="D256" s="6"/>
      <c r="E256" s="94"/>
      <c r="F256" s="94"/>
      <c r="G256" s="94"/>
      <c r="H256" s="94"/>
      <c r="I256" s="94"/>
      <c r="J256" s="94"/>
      <c r="K256" s="112"/>
      <c r="L256" s="112"/>
      <c r="M256" s="94"/>
      <c r="N256" s="104"/>
      <c r="O256" s="97"/>
      <c r="P256" s="97"/>
      <c r="Q256" s="94"/>
      <c r="R256" s="94"/>
      <c r="S256" s="94"/>
      <c r="T256" s="94"/>
      <c r="U256" s="94"/>
      <c r="V256" s="96"/>
      <c r="W256" s="96"/>
      <c r="X256" s="96"/>
      <c r="Y256" s="96"/>
    </row>
    <row r="257" spans="1:25" ht="15" customHeight="1" x14ac:dyDescent="0.25">
      <c r="A257" s="117"/>
      <c r="B257" s="94"/>
      <c r="C257" s="94"/>
      <c r="D257" s="6"/>
      <c r="E257" s="94"/>
      <c r="F257" s="94"/>
      <c r="G257" s="94"/>
      <c r="H257" s="94"/>
      <c r="I257" s="94"/>
      <c r="J257" s="94"/>
      <c r="K257" s="112"/>
      <c r="L257" s="112"/>
      <c r="M257" s="94"/>
      <c r="N257" s="104"/>
      <c r="O257" s="97"/>
      <c r="P257" s="97"/>
      <c r="Q257" s="94"/>
      <c r="R257" s="94"/>
      <c r="S257" s="94"/>
      <c r="T257" s="94"/>
      <c r="U257" s="94"/>
      <c r="V257" s="96"/>
      <c r="W257" s="96"/>
      <c r="X257" s="96"/>
      <c r="Y257" s="96"/>
    </row>
    <row r="258" spans="1:25" ht="15" customHeight="1" x14ac:dyDescent="0.25">
      <c r="A258" s="117"/>
      <c r="B258" s="94"/>
      <c r="C258" s="94"/>
      <c r="D258" s="6"/>
      <c r="E258" s="94"/>
      <c r="F258" s="94"/>
      <c r="G258" s="94"/>
      <c r="H258" s="94"/>
      <c r="I258" s="94"/>
      <c r="J258" s="94"/>
      <c r="K258" s="112"/>
      <c r="L258" s="112"/>
      <c r="M258" s="94"/>
      <c r="N258" s="104"/>
      <c r="O258" s="97"/>
      <c r="P258" s="97"/>
      <c r="Q258" s="94"/>
      <c r="R258" s="94"/>
      <c r="S258" s="94"/>
      <c r="T258" s="94"/>
      <c r="U258" s="94"/>
      <c r="V258" s="96"/>
      <c r="W258" s="96"/>
      <c r="X258" s="96"/>
      <c r="Y258" s="96"/>
    </row>
    <row r="259" spans="1:25" ht="15" customHeight="1" x14ac:dyDescent="0.25">
      <c r="A259" s="117"/>
      <c r="B259" s="94"/>
      <c r="C259" s="94"/>
      <c r="D259" s="6"/>
      <c r="E259" s="94"/>
      <c r="F259" s="94"/>
      <c r="G259" s="94"/>
      <c r="H259" s="94"/>
      <c r="I259" s="94"/>
      <c r="J259" s="94"/>
      <c r="K259" s="112"/>
      <c r="L259" s="112"/>
      <c r="M259" s="94"/>
      <c r="N259" s="104"/>
      <c r="O259" s="97"/>
      <c r="P259" s="97"/>
      <c r="Q259" s="94"/>
      <c r="R259" s="94"/>
      <c r="S259" s="94"/>
      <c r="T259" s="94"/>
      <c r="U259" s="94"/>
      <c r="V259" s="96"/>
      <c r="W259" s="96"/>
      <c r="X259" s="96"/>
      <c r="Y259" s="96"/>
    </row>
    <row r="260" spans="1:25" ht="15" customHeight="1" x14ac:dyDescent="0.25">
      <c r="A260" s="117"/>
      <c r="B260" s="94"/>
      <c r="C260" s="94"/>
      <c r="D260" s="6"/>
      <c r="E260" s="94"/>
      <c r="F260" s="94"/>
      <c r="G260" s="94"/>
      <c r="H260" s="94"/>
      <c r="I260" s="94"/>
      <c r="J260" s="94"/>
      <c r="K260" s="112"/>
      <c r="L260" s="112"/>
      <c r="M260" s="94"/>
      <c r="N260" s="104"/>
      <c r="O260" s="97"/>
      <c r="P260" s="97"/>
      <c r="Q260" s="94"/>
      <c r="R260" s="94"/>
      <c r="S260" s="94"/>
      <c r="T260" s="94"/>
      <c r="U260" s="94"/>
      <c r="V260" s="96"/>
      <c r="W260" s="96"/>
      <c r="X260" s="96"/>
      <c r="Y260" s="96"/>
    </row>
    <row r="261" spans="1:25" ht="15" customHeight="1" x14ac:dyDescent="0.25">
      <c r="A261" s="117"/>
      <c r="B261" s="94"/>
      <c r="C261" s="94"/>
      <c r="D261" s="6"/>
      <c r="E261" s="94"/>
      <c r="F261" s="94"/>
      <c r="G261" s="94"/>
      <c r="H261" s="94"/>
      <c r="I261" s="94"/>
      <c r="J261" s="94"/>
      <c r="K261" s="112"/>
      <c r="L261" s="112"/>
      <c r="M261" s="94"/>
      <c r="N261" s="104"/>
      <c r="O261" s="97"/>
      <c r="P261" s="97"/>
      <c r="Q261" s="94"/>
      <c r="R261" s="94"/>
      <c r="S261" s="94"/>
      <c r="T261" s="94"/>
      <c r="U261" s="94"/>
      <c r="V261" s="96"/>
      <c r="W261" s="96"/>
      <c r="X261" s="96"/>
      <c r="Y261" s="96"/>
    </row>
    <row r="262" spans="1:25" ht="15" customHeight="1" x14ac:dyDescent="0.25">
      <c r="A262" s="117"/>
      <c r="B262" s="94"/>
      <c r="C262" s="94"/>
      <c r="D262" s="6"/>
      <c r="E262" s="94"/>
      <c r="F262" s="94"/>
      <c r="G262" s="94"/>
      <c r="H262" s="94"/>
      <c r="I262" s="94"/>
      <c r="J262" s="94"/>
      <c r="K262" s="112"/>
      <c r="L262" s="112"/>
      <c r="M262" s="94"/>
      <c r="N262" s="104"/>
      <c r="O262" s="97"/>
      <c r="P262" s="97"/>
      <c r="Q262" s="94"/>
      <c r="R262" s="94"/>
      <c r="S262" s="94"/>
      <c r="T262" s="94"/>
      <c r="U262" s="94"/>
      <c r="V262" s="96"/>
      <c r="W262" s="96"/>
      <c r="X262" s="96"/>
      <c r="Y262" s="96"/>
    </row>
    <row r="263" spans="1:25" ht="15" customHeight="1" x14ac:dyDescent="0.25">
      <c r="A263" s="117"/>
      <c r="B263" s="94"/>
      <c r="C263" s="94"/>
      <c r="D263" s="6"/>
      <c r="E263" s="94"/>
      <c r="F263" s="94"/>
      <c r="G263" s="94"/>
      <c r="H263" s="94"/>
      <c r="I263" s="94"/>
      <c r="J263" s="94"/>
      <c r="K263" s="112"/>
      <c r="L263" s="112"/>
      <c r="M263" s="94"/>
      <c r="N263" s="104"/>
      <c r="O263" s="97"/>
      <c r="P263" s="97"/>
      <c r="Q263" s="94"/>
      <c r="R263" s="94"/>
      <c r="S263" s="94"/>
      <c r="T263" s="94"/>
      <c r="U263" s="94"/>
      <c r="V263" s="96"/>
      <c r="W263" s="96"/>
      <c r="X263" s="96"/>
      <c r="Y263" s="96"/>
    </row>
    <row r="264" spans="1:25" ht="15" customHeight="1" x14ac:dyDescent="0.25">
      <c r="A264" s="117"/>
      <c r="B264" s="94"/>
      <c r="C264" s="94"/>
      <c r="D264" s="6"/>
      <c r="E264" s="94"/>
      <c r="F264" s="94"/>
      <c r="G264" s="94"/>
      <c r="H264" s="94"/>
      <c r="I264" s="94"/>
      <c r="J264" s="94"/>
      <c r="K264" s="112"/>
      <c r="L264" s="112"/>
      <c r="M264" s="94"/>
      <c r="N264" s="104"/>
      <c r="O264" s="97"/>
      <c r="P264" s="97"/>
      <c r="Q264" s="94"/>
      <c r="R264" s="94"/>
      <c r="S264" s="94"/>
      <c r="T264" s="94"/>
      <c r="U264" s="94"/>
      <c r="V264" s="96"/>
      <c r="W264" s="96"/>
      <c r="X264" s="96"/>
      <c r="Y264" s="96"/>
    </row>
    <row r="265" spans="1:25" ht="15" customHeight="1" x14ac:dyDescent="0.25">
      <c r="A265" s="117"/>
      <c r="B265" s="94"/>
      <c r="C265" s="94"/>
      <c r="D265" s="6"/>
      <c r="E265" s="94"/>
      <c r="F265" s="94"/>
      <c r="G265" s="94"/>
      <c r="H265" s="94"/>
      <c r="I265" s="94"/>
      <c r="J265" s="94"/>
      <c r="K265" s="112"/>
      <c r="L265" s="112"/>
      <c r="M265" s="94"/>
      <c r="N265" s="104"/>
      <c r="O265" s="97"/>
      <c r="P265" s="97"/>
      <c r="Q265" s="94"/>
      <c r="R265" s="94"/>
      <c r="S265" s="94"/>
      <c r="T265" s="94"/>
      <c r="U265" s="94"/>
      <c r="V265" s="96"/>
      <c r="W265" s="96"/>
      <c r="X265" s="96"/>
      <c r="Y265" s="96"/>
    </row>
    <row r="266" spans="1:25" ht="15" customHeight="1" x14ac:dyDescent="0.25">
      <c r="A266" s="117"/>
      <c r="B266" s="94"/>
      <c r="C266" s="94"/>
      <c r="D266" s="2"/>
      <c r="E266" s="94"/>
      <c r="F266" s="94"/>
      <c r="G266" s="94"/>
      <c r="H266" s="94"/>
      <c r="I266" s="94"/>
      <c r="J266" s="94"/>
      <c r="K266" s="112"/>
      <c r="L266" s="112"/>
      <c r="M266" s="94"/>
      <c r="N266" s="104"/>
      <c r="O266" s="97"/>
      <c r="P266" s="97"/>
      <c r="Q266" s="94"/>
      <c r="R266" s="94"/>
      <c r="S266" s="94"/>
      <c r="T266" s="94"/>
      <c r="U266" s="94"/>
      <c r="V266" s="96"/>
      <c r="W266" s="96"/>
      <c r="X266" s="96"/>
      <c r="Y266" s="96"/>
    </row>
    <row r="267" spans="1:25" ht="15" customHeight="1" x14ac:dyDescent="0.25">
      <c r="A267" s="117"/>
      <c r="B267" s="94"/>
      <c r="C267" s="94"/>
      <c r="D267" s="2"/>
      <c r="E267" s="94"/>
      <c r="F267" s="94"/>
      <c r="G267" s="94"/>
      <c r="H267" s="94"/>
      <c r="I267" s="94"/>
      <c r="J267" s="94"/>
      <c r="K267" s="112"/>
      <c r="L267" s="112"/>
      <c r="M267" s="94"/>
      <c r="N267" s="104"/>
      <c r="O267" s="97"/>
      <c r="P267" s="97"/>
      <c r="Q267" s="94"/>
      <c r="R267" s="94"/>
      <c r="S267" s="94"/>
      <c r="T267" s="94"/>
      <c r="U267" s="94"/>
      <c r="V267" s="96"/>
      <c r="W267" s="96"/>
      <c r="X267" s="96"/>
      <c r="Y267" s="96"/>
    </row>
    <row r="268" spans="1:25" ht="15" customHeight="1" x14ac:dyDescent="0.25">
      <c r="A268" s="117"/>
      <c r="B268" s="94"/>
      <c r="C268" s="94"/>
      <c r="D268" s="2"/>
      <c r="E268" s="94"/>
      <c r="F268" s="94"/>
      <c r="G268" s="94"/>
      <c r="H268" s="94"/>
      <c r="I268" s="94"/>
      <c r="J268" s="94"/>
      <c r="K268" s="112"/>
      <c r="L268" s="112"/>
      <c r="M268" s="94"/>
      <c r="N268" s="104"/>
      <c r="O268" s="97"/>
      <c r="P268" s="97"/>
      <c r="Q268" s="94"/>
      <c r="R268" s="94"/>
      <c r="S268" s="94"/>
      <c r="T268" s="94"/>
      <c r="U268" s="94"/>
      <c r="V268" s="96"/>
      <c r="W268" s="96"/>
      <c r="X268" s="96"/>
      <c r="Y268" s="96"/>
    </row>
    <row r="269" spans="1:25" ht="15" customHeight="1" x14ac:dyDescent="0.25">
      <c r="A269" s="117"/>
      <c r="B269" s="94"/>
      <c r="C269" s="94"/>
      <c r="D269" s="2"/>
      <c r="E269" s="94"/>
      <c r="F269" s="94"/>
      <c r="G269" s="94"/>
      <c r="H269" s="94"/>
      <c r="I269" s="94"/>
      <c r="J269" s="94"/>
      <c r="K269" s="112"/>
      <c r="L269" s="112"/>
      <c r="M269" s="94"/>
      <c r="N269" s="104"/>
      <c r="O269" s="97"/>
      <c r="P269" s="97"/>
      <c r="Q269" s="94"/>
      <c r="R269" s="94"/>
      <c r="S269" s="94"/>
      <c r="T269" s="94"/>
      <c r="U269" s="94"/>
      <c r="V269" s="96"/>
      <c r="W269" s="96"/>
      <c r="X269" s="96"/>
      <c r="Y269" s="96"/>
    </row>
    <row r="270" spans="1:25" ht="15" customHeight="1" x14ac:dyDescent="0.25">
      <c r="A270" s="117"/>
      <c r="B270" s="94"/>
      <c r="C270" s="94"/>
      <c r="D270" s="2"/>
      <c r="E270" s="94"/>
      <c r="F270" s="94"/>
      <c r="G270" s="94"/>
      <c r="H270" s="94"/>
      <c r="I270" s="94"/>
      <c r="J270" s="94"/>
      <c r="K270" s="112"/>
      <c r="L270" s="112"/>
      <c r="M270" s="94"/>
      <c r="N270" s="104"/>
      <c r="O270" s="97"/>
      <c r="P270" s="97"/>
      <c r="Q270" s="94"/>
      <c r="R270" s="94"/>
      <c r="S270" s="94"/>
      <c r="T270" s="94"/>
      <c r="U270" s="94"/>
      <c r="V270" s="96"/>
      <c r="W270" s="96"/>
      <c r="X270" s="96"/>
      <c r="Y270" s="96"/>
    </row>
    <row r="271" spans="1:25" ht="15" customHeight="1" x14ac:dyDescent="0.25">
      <c r="A271" s="117"/>
      <c r="B271" s="94"/>
      <c r="C271" s="94"/>
      <c r="D271" s="2"/>
      <c r="E271" s="94"/>
      <c r="F271" s="94"/>
      <c r="G271" s="94"/>
      <c r="H271" s="94"/>
      <c r="I271" s="94"/>
      <c r="J271" s="94"/>
      <c r="K271" s="112"/>
      <c r="L271" s="112"/>
      <c r="M271" s="94"/>
      <c r="N271" s="104"/>
      <c r="O271" s="97"/>
      <c r="P271" s="97"/>
      <c r="Q271" s="94"/>
      <c r="R271" s="94"/>
      <c r="S271" s="94"/>
      <c r="T271" s="94"/>
      <c r="U271" s="94"/>
      <c r="V271" s="96"/>
      <c r="W271" s="96"/>
      <c r="X271" s="96"/>
      <c r="Y271" s="96"/>
    </row>
    <row r="272" spans="1:25" ht="15" customHeight="1" x14ac:dyDescent="0.25">
      <c r="A272" s="117"/>
      <c r="B272" s="94"/>
      <c r="C272" s="94"/>
      <c r="D272" s="2"/>
      <c r="E272" s="94"/>
      <c r="F272" s="94"/>
      <c r="G272" s="94"/>
      <c r="H272" s="94"/>
      <c r="I272" s="94"/>
      <c r="J272" s="94"/>
      <c r="K272" s="112"/>
      <c r="L272" s="112"/>
      <c r="M272" s="94"/>
      <c r="N272" s="104"/>
      <c r="O272" s="97"/>
      <c r="P272" s="97"/>
      <c r="Q272" s="94"/>
      <c r="R272" s="94"/>
      <c r="S272" s="94"/>
      <c r="T272" s="94"/>
      <c r="U272" s="94"/>
      <c r="V272" s="96"/>
      <c r="W272" s="96"/>
      <c r="X272" s="96"/>
      <c r="Y272" s="96"/>
    </row>
    <row r="273" spans="1:25" ht="15" customHeight="1" x14ac:dyDescent="0.25">
      <c r="A273" s="117"/>
      <c r="B273" s="94"/>
      <c r="C273" s="94"/>
      <c r="D273" s="2"/>
      <c r="E273" s="94"/>
      <c r="F273" s="94"/>
      <c r="G273" s="94"/>
      <c r="H273" s="94"/>
      <c r="I273" s="94"/>
      <c r="J273" s="94"/>
      <c r="K273" s="112"/>
      <c r="L273" s="112"/>
      <c r="M273" s="94"/>
      <c r="N273" s="104"/>
      <c r="O273" s="97"/>
      <c r="P273" s="97"/>
      <c r="Q273" s="94"/>
      <c r="R273" s="94"/>
      <c r="S273" s="94"/>
      <c r="T273" s="94"/>
      <c r="U273" s="94"/>
      <c r="V273" s="96"/>
      <c r="W273" s="96"/>
      <c r="X273" s="96"/>
      <c r="Y273" s="96"/>
    </row>
    <row r="274" spans="1:25" ht="15" customHeight="1" x14ac:dyDescent="0.25">
      <c r="A274" s="117"/>
      <c r="B274" s="94"/>
      <c r="C274" s="94"/>
      <c r="D274" s="2"/>
      <c r="E274" s="94"/>
      <c r="F274" s="94"/>
      <c r="G274" s="94"/>
      <c r="H274" s="94"/>
      <c r="I274" s="94"/>
      <c r="J274" s="94"/>
      <c r="K274" s="112"/>
      <c r="L274" s="112"/>
      <c r="M274" s="94"/>
      <c r="N274" s="104"/>
      <c r="O274" s="97"/>
      <c r="P274" s="97"/>
      <c r="Q274" s="94"/>
      <c r="R274" s="94"/>
      <c r="S274" s="94"/>
      <c r="T274" s="94"/>
      <c r="U274" s="94"/>
      <c r="V274" s="96"/>
      <c r="W274" s="96"/>
      <c r="X274" s="96"/>
      <c r="Y274" s="96"/>
    </row>
    <row r="275" spans="1:25" ht="15" customHeight="1" x14ac:dyDescent="0.25">
      <c r="A275" s="117"/>
      <c r="B275" s="94"/>
      <c r="C275" s="94"/>
      <c r="D275" s="2"/>
      <c r="E275" s="94"/>
      <c r="F275" s="94"/>
      <c r="G275" s="94"/>
      <c r="H275" s="94"/>
      <c r="I275" s="94"/>
      <c r="J275" s="94"/>
      <c r="K275" s="112"/>
      <c r="L275" s="112"/>
      <c r="M275" s="94"/>
      <c r="N275" s="104"/>
      <c r="O275" s="97"/>
      <c r="P275" s="97"/>
      <c r="Q275" s="94"/>
      <c r="R275" s="94"/>
      <c r="S275" s="94"/>
      <c r="T275" s="94"/>
      <c r="U275" s="94"/>
      <c r="V275" s="96"/>
      <c r="W275" s="96"/>
      <c r="X275" s="96"/>
      <c r="Y275" s="96"/>
    </row>
    <row r="276" spans="1:25" ht="15" customHeight="1" x14ac:dyDescent="0.25">
      <c r="A276" s="117"/>
      <c r="B276" s="94"/>
      <c r="C276" s="94"/>
      <c r="D276" s="2"/>
      <c r="E276" s="94"/>
      <c r="F276" s="94"/>
      <c r="G276" s="94"/>
      <c r="H276" s="94"/>
      <c r="I276" s="94"/>
      <c r="J276" s="94"/>
      <c r="K276" s="112"/>
      <c r="L276" s="112"/>
      <c r="M276" s="94"/>
      <c r="N276" s="104"/>
      <c r="O276" s="97"/>
      <c r="P276" s="97"/>
      <c r="Q276" s="94"/>
      <c r="R276" s="94"/>
      <c r="S276" s="94"/>
      <c r="T276" s="94"/>
      <c r="U276" s="94"/>
      <c r="V276" s="96"/>
      <c r="W276" s="96"/>
      <c r="X276" s="96"/>
      <c r="Y276" s="96"/>
    </row>
    <row r="277" spans="1:25" ht="15" customHeight="1" x14ac:dyDescent="0.25">
      <c r="A277" s="117"/>
      <c r="B277" s="94"/>
      <c r="C277" s="94"/>
      <c r="D277" s="2"/>
      <c r="E277" s="94"/>
      <c r="F277" s="94"/>
      <c r="G277" s="94"/>
      <c r="H277" s="94"/>
      <c r="I277" s="94"/>
      <c r="J277" s="94"/>
      <c r="K277" s="112"/>
      <c r="L277" s="112"/>
      <c r="M277" s="94"/>
      <c r="N277" s="104"/>
      <c r="O277" s="97"/>
      <c r="P277" s="97"/>
      <c r="Q277" s="94"/>
      <c r="R277" s="94"/>
      <c r="S277" s="94"/>
      <c r="T277" s="94"/>
      <c r="U277" s="94"/>
      <c r="V277" s="96"/>
      <c r="W277" s="96"/>
      <c r="X277" s="96"/>
      <c r="Y277" s="96"/>
    </row>
    <row r="278" spans="1:25" ht="15" customHeight="1" x14ac:dyDescent="0.25">
      <c r="A278" s="117"/>
      <c r="B278" s="94"/>
      <c r="C278" s="94"/>
      <c r="D278" s="2"/>
      <c r="E278" s="94"/>
      <c r="F278" s="94"/>
      <c r="G278" s="94"/>
      <c r="H278" s="94"/>
      <c r="I278" s="94"/>
      <c r="J278" s="94"/>
      <c r="K278" s="112"/>
      <c r="L278" s="112"/>
      <c r="M278" s="94"/>
      <c r="N278" s="104"/>
      <c r="O278" s="97"/>
      <c r="P278" s="97"/>
      <c r="Q278" s="94"/>
      <c r="R278" s="94"/>
      <c r="S278" s="94"/>
      <c r="T278" s="94"/>
      <c r="U278" s="94"/>
      <c r="V278" s="96"/>
      <c r="W278" s="96"/>
      <c r="X278" s="96"/>
      <c r="Y278" s="96"/>
    </row>
    <row r="279" spans="1:25" ht="15" customHeight="1" x14ac:dyDescent="0.25">
      <c r="A279" s="117"/>
      <c r="B279" s="94"/>
      <c r="C279" s="94"/>
      <c r="D279" s="2"/>
      <c r="E279" s="94"/>
      <c r="F279" s="94"/>
      <c r="G279" s="94"/>
      <c r="H279" s="94"/>
      <c r="I279" s="94"/>
      <c r="J279" s="94"/>
      <c r="K279" s="112"/>
      <c r="L279" s="112"/>
      <c r="M279" s="94"/>
      <c r="N279" s="104"/>
      <c r="O279" s="97"/>
      <c r="P279" s="97"/>
      <c r="Q279" s="94"/>
      <c r="R279" s="94"/>
      <c r="S279" s="94"/>
      <c r="T279" s="94"/>
      <c r="U279" s="94"/>
      <c r="V279" s="96"/>
    </row>
    <row r="280" spans="1:25" ht="15" customHeight="1" x14ac:dyDescent="0.25">
      <c r="A280" s="117"/>
      <c r="B280" s="94"/>
      <c r="C280" s="94"/>
      <c r="D280" s="2"/>
      <c r="E280" s="94"/>
      <c r="F280" s="94"/>
      <c r="G280" s="94"/>
      <c r="H280" s="94"/>
      <c r="I280" s="94"/>
      <c r="J280" s="94"/>
      <c r="K280" s="112"/>
      <c r="L280" s="112"/>
      <c r="M280" s="94"/>
      <c r="N280" s="104"/>
      <c r="O280" s="97"/>
      <c r="P280" s="97"/>
      <c r="Q280" s="94"/>
      <c r="R280" s="94"/>
      <c r="S280" s="94"/>
      <c r="T280" s="94"/>
      <c r="U280" s="127"/>
    </row>
    <row r="281" spans="1:25" ht="15" customHeight="1" x14ac:dyDescent="0.25">
      <c r="A281" s="117"/>
      <c r="B281" s="94"/>
      <c r="C281" s="94"/>
      <c r="D281" s="2"/>
      <c r="E281" s="94"/>
      <c r="F281" s="94"/>
      <c r="G281" s="94"/>
      <c r="H281" s="94"/>
      <c r="I281" s="94"/>
      <c r="J281" s="94"/>
      <c r="K281" s="112"/>
      <c r="L281" s="112"/>
      <c r="M281" s="94"/>
      <c r="N281" s="104"/>
      <c r="O281" s="97"/>
      <c r="P281" s="97"/>
      <c r="Q281" s="94"/>
      <c r="R281" s="94"/>
      <c r="S281" s="94"/>
      <c r="T281" s="94"/>
      <c r="U281" s="127"/>
    </row>
    <row r="282" spans="1:25" ht="15" customHeight="1" x14ac:dyDescent="0.25">
      <c r="A282" s="117"/>
      <c r="B282" s="94"/>
      <c r="C282" s="94"/>
      <c r="D282" s="2"/>
      <c r="E282" s="94"/>
      <c r="F282" s="94"/>
      <c r="G282" s="94"/>
      <c r="H282" s="94"/>
      <c r="I282" s="94"/>
      <c r="J282" s="94"/>
      <c r="K282" s="112"/>
      <c r="L282" s="112"/>
      <c r="M282" s="94"/>
      <c r="N282" s="104"/>
      <c r="O282" s="97"/>
      <c r="P282" s="97"/>
      <c r="Q282" s="94"/>
      <c r="R282" s="94"/>
      <c r="S282" s="94"/>
      <c r="T282" s="94"/>
      <c r="U282" s="127"/>
    </row>
    <row r="283" spans="1:25" ht="15" customHeight="1" x14ac:dyDescent="0.25">
      <c r="A283" s="117"/>
      <c r="B283" s="94"/>
      <c r="C283" s="94"/>
      <c r="D283" s="2"/>
      <c r="E283" s="94"/>
      <c r="F283" s="94"/>
      <c r="G283" s="94"/>
      <c r="H283" s="94"/>
      <c r="I283" s="94"/>
      <c r="J283" s="94"/>
      <c r="K283" s="112"/>
      <c r="L283" s="112"/>
      <c r="M283" s="94"/>
      <c r="N283" s="104"/>
      <c r="O283" s="97"/>
      <c r="P283" s="97"/>
      <c r="Q283" s="94"/>
      <c r="R283" s="94"/>
      <c r="S283" s="94"/>
      <c r="T283" s="94"/>
      <c r="U283" s="127"/>
    </row>
    <row r="284" spans="1:25" ht="15" customHeight="1" x14ac:dyDescent="0.25">
      <c r="A284" s="117"/>
      <c r="B284" s="94"/>
      <c r="C284" s="94"/>
      <c r="D284" s="2"/>
      <c r="E284" s="94"/>
      <c r="F284" s="94"/>
      <c r="G284" s="94"/>
      <c r="H284" s="94"/>
      <c r="I284" s="94"/>
      <c r="J284" s="94"/>
      <c r="K284" s="112"/>
      <c r="L284" s="112"/>
      <c r="M284" s="94"/>
      <c r="N284" s="104"/>
      <c r="O284" s="97"/>
      <c r="P284" s="97"/>
      <c r="Q284" s="94"/>
      <c r="R284" s="94"/>
      <c r="S284" s="94"/>
      <c r="T284" s="94"/>
      <c r="U284" s="127"/>
    </row>
    <row r="285" spans="1:25" ht="15" customHeight="1" x14ac:dyDescent="0.25">
      <c r="A285" s="117"/>
      <c r="B285" s="94"/>
      <c r="C285" s="94"/>
      <c r="D285" s="2"/>
      <c r="E285" s="94"/>
      <c r="F285" s="94"/>
      <c r="G285" s="94"/>
      <c r="H285" s="94"/>
      <c r="I285" s="94"/>
      <c r="J285" s="94"/>
      <c r="K285" s="112"/>
      <c r="L285" s="112"/>
      <c r="M285" s="94"/>
      <c r="N285" s="104"/>
      <c r="O285" s="97"/>
      <c r="P285" s="97"/>
      <c r="Q285" s="94"/>
      <c r="R285" s="94"/>
      <c r="S285" s="94"/>
      <c r="T285" s="94"/>
      <c r="U285" s="127"/>
    </row>
    <row r="286" spans="1:25" ht="15" customHeight="1" x14ac:dyDescent="0.25">
      <c r="A286" s="117"/>
      <c r="B286" s="94"/>
      <c r="C286" s="94"/>
      <c r="D286" s="2"/>
      <c r="E286" s="94"/>
      <c r="F286" s="94"/>
      <c r="G286" s="94"/>
      <c r="H286" s="94"/>
      <c r="I286" s="94"/>
      <c r="J286" s="94"/>
      <c r="K286" s="112"/>
      <c r="L286" s="112"/>
      <c r="M286" s="94"/>
      <c r="N286" s="104"/>
      <c r="O286" s="97"/>
      <c r="P286" s="97"/>
      <c r="Q286" s="94"/>
      <c r="R286" s="94"/>
      <c r="S286" s="94"/>
    </row>
    <row r="287" spans="1:25" ht="15" customHeight="1" x14ac:dyDescent="0.25">
      <c r="A287" s="117"/>
      <c r="B287" s="94"/>
      <c r="C287" s="94"/>
      <c r="D287" s="2"/>
      <c r="E287" s="94"/>
      <c r="F287" s="94"/>
      <c r="G287" s="94"/>
      <c r="H287" s="94"/>
      <c r="I287" s="94"/>
      <c r="J287" s="94"/>
      <c r="K287" s="112"/>
      <c r="L287" s="112"/>
      <c r="M287" s="94"/>
      <c r="N287" s="104"/>
      <c r="O287" s="97"/>
      <c r="P287" s="97"/>
      <c r="Q287" s="94"/>
      <c r="R287" s="94"/>
      <c r="S287" s="94"/>
    </row>
    <row r="288" spans="1:25" ht="15" customHeight="1" x14ac:dyDescent="0.25">
      <c r="A288" s="117"/>
      <c r="B288" s="94"/>
      <c r="C288" s="94"/>
      <c r="D288" s="2"/>
      <c r="E288" s="94"/>
      <c r="F288" s="94"/>
      <c r="G288" s="94"/>
      <c r="H288" s="94"/>
      <c r="I288" s="94"/>
      <c r="J288" s="94"/>
      <c r="K288" s="112"/>
      <c r="L288" s="112"/>
      <c r="M288" s="94"/>
      <c r="N288" s="104"/>
      <c r="O288" s="97"/>
      <c r="P288" s="97"/>
      <c r="Q288" s="94"/>
      <c r="R288" s="94"/>
      <c r="S288" s="94"/>
      <c r="T288" s="156"/>
    </row>
    <row r="289" spans="1:19" ht="15" customHeight="1" x14ac:dyDescent="0.25">
      <c r="A289" s="117"/>
      <c r="B289" s="94"/>
      <c r="C289" s="94"/>
      <c r="D289" s="2"/>
      <c r="E289" s="94"/>
      <c r="F289" s="94"/>
      <c r="G289" s="94"/>
      <c r="H289" s="94"/>
      <c r="I289" s="94"/>
      <c r="J289" s="94"/>
      <c r="K289" s="112"/>
      <c r="L289" s="112"/>
      <c r="M289" s="94"/>
      <c r="N289" s="104"/>
      <c r="O289" s="97"/>
      <c r="P289" s="97"/>
      <c r="Q289" s="94"/>
      <c r="R289" s="94"/>
      <c r="S289" s="94"/>
    </row>
    <row r="290" spans="1:19" ht="15" customHeight="1" x14ac:dyDescent="0.25">
      <c r="A290" s="117"/>
      <c r="B290" s="94"/>
      <c r="C290" s="94"/>
      <c r="D290" s="2"/>
      <c r="E290" s="94"/>
      <c r="F290" s="94"/>
      <c r="G290" s="94"/>
      <c r="H290" s="94"/>
      <c r="I290" s="94"/>
      <c r="J290" s="94"/>
      <c r="K290" s="112"/>
      <c r="L290" s="112"/>
      <c r="M290" s="94"/>
      <c r="N290" s="104"/>
      <c r="O290" s="97"/>
      <c r="P290" s="97"/>
      <c r="Q290" s="94"/>
      <c r="R290" s="94"/>
      <c r="S290" s="94"/>
    </row>
    <row r="291" spans="1:19" ht="15" customHeight="1" x14ac:dyDescent="0.25">
      <c r="A291" s="117"/>
      <c r="B291" s="94"/>
      <c r="C291" s="94"/>
      <c r="D291" s="2"/>
      <c r="E291" s="94"/>
      <c r="F291" s="94"/>
      <c r="G291" s="94"/>
      <c r="H291" s="94"/>
      <c r="I291" s="94"/>
      <c r="J291" s="94"/>
      <c r="K291" s="112"/>
      <c r="L291" s="112"/>
      <c r="M291" s="94"/>
      <c r="N291" s="104"/>
      <c r="O291" s="97"/>
      <c r="P291" s="97"/>
      <c r="Q291" s="94"/>
      <c r="R291" s="94"/>
      <c r="S291" s="94"/>
    </row>
    <row r="292" spans="1:19" ht="15" customHeight="1" x14ac:dyDescent="0.25">
      <c r="A292" s="117"/>
      <c r="B292" s="94"/>
      <c r="C292" s="94"/>
      <c r="D292" s="2"/>
      <c r="E292" s="94"/>
      <c r="F292" s="94"/>
      <c r="G292" s="94"/>
      <c r="H292" s="94"/>
      <c r="I292" s="94"/>
      <c r="J292" s="94"/>
      <c r="K292" s="112"/>
      <c r="L292" s="112"/>
      <c r="M292" s="94"/>
      <c r="N292" s="104"/>
      <c r="O292" s="97"/>
      <c r="P292" s="97"/>
      <c r="Q292" s="94"/>
      <c r="R292" s="94"/>
      <c r="S292" s="94"/>
    </row>
    <row r="293" spans="1:19" ht="15" customHeight="1" x14ac:dyDescent="0.25">
      <c r="A293" s="117"/>
      <c r="B293" s="94"/>
      <c r="C293" s="94"/>
      <c r="D293" s="2"/>
      <c r="E293" s="94"/>
      <c r="F293" s="94"/>
      <c r="G293" s="94"/>
      <c r="H293" s="94"/>
      <c r="I293" s="94"/>
      <c r="J293" s="94"/>
      <c r="K293" s="112"/>
      <c r="L293" s="112"/>
      <c r="M293" s="94"/>
      <c r="N293" s="104"/>
      <c r="O293" s="97"/>
      <c r="P293" s="97"/>
      <c r="Q293" s="94"/>
      <c r="R293" s="94"/>
      <c r="S293" s="94"/>
    </row>
    <row r="294" spans="1:19" ht="15" customHeight="1" x14ac:dyDescent="0.25">
      <c r="A294" s="117"/>
      <c r="B294" s="94"/>
      <c r="C294" s="94"/>
      <c r="D294" s="2"/>
      <c r="E294" s="94"/>
      <c r="F294" s="94"/>
      <c r="G294" s="94"/>
      <c r="H294" s="94"/>
      <c r="I294" s="94"/>
      <c r="J294" s="94"/>
      <c r="K294" s="112"/>
      <c r="L294" s="112"/>
      <c r="M294" s="94"/>
      <c r="N294" s="104"/>
      <c r="O294" s="97"/>
      <c r="P294" s="97"/>
      <c r="Q294" s="94"/>
      <c r="R294" s="94"/>
      <c r="S294" s="94"/>
    </row>
    <row r="295" spans="1:19" ht="15" customHeight="1" x14ac:dyDescent="0.25">
      <c r="A295" s="117"/>
      <c r="B295" s="94"/>
      <c r="C295" s="94"/>
      <c r="D295" s="2"/>
      <c r="E295" s="94"/>
      <c r="F295" s="94"/>
      <c r="G295" s="94"/>
      <c r="H295" s="94"/>
      <c r="I295" s="94"/>
      <c r="J295" s="94"/>
      <c r="K295" s="112"/>
      <c r="L295" s="112"/>
      <c r="M295" s="94"/>
      <c r="N295" s="104"/>
      <c r="O295" s="97"/>
      <c r="P295" s="97"/>
      <c r="Q295" s="94"/>
      <c r="R295" s="94"/>
      <c r="S295" s="94"/>
    </row>
    <row r="296" spans="1:19" ht="15" customHeight="1" x14ac:dyDescent="0.25">
      <c r="A296" s="117"/>
      <c r="B296" s="94"/>
      <c r="C296" s="94"/>
      <c r="D296" s="2"/>
      <c r="E296" s="94"/>
      <c r="F296" s="94"/>
      <c r="G296" s="94"/>
      <c r="H296" s="94"/>
      <c r="I296" s="94"/>
      <c r="J296" s="94"/>
      <c r="K296" s="112"/>
      <c r="L296" s="112"/>
      <c r="M296" s="94"/>
      <c r="N296" s="104"/>
      <c r="O296" s="97"/>
      <c r="P296" s="97"/>
      <c r="Q296" s="94"/>
      <c r="R296" s="94"/>
      <c r="S296" s="94"/>
    </row>
    <row r="297" spans="1:19" ht="15" customHeight="1" x14ac:dyDescent="0.25">
      <c r="A297" s="96"/>
      <c r="B297" s="94"/>
      <c r="C297" s="94"/>
      <c r="D297" s="2"/>
      <c r="E297" s="94"/>
      <c r="F297" s="94"/>
      <c r="G297" s="94"/>
      <c r="H297" s="94"/>
      <c r="I297" s="94"/>
      <c r="J297" s="94"/>
      <c r="K297" s="112"/>
      <c r="L297" s="112"/>
      <c r="M297" s="94"/>
      <c r="N297" s="104"/>
      <c r="O297" s="97"/>
      <c r="P297" s="97"/>
      <c r="Q297" s="94"/>
      <c r="R297" s="94"/>
      <c r="S297" s="94"/>
    </row>
    <row r="298" spans="1:19" ht="15" customHeight="1" x14ac:dyDescent="0.25">
      <c r="A298" s="96"/>
      <c r="B298" s="94"/>
      <c r="C298" s="94"/>
      <c r="D298" s="2"/>
      <c r="E298" s="94"/>
      <c r="F298" s="94"/>
      <c r="G298" s="94"/>
      <c r="H298" s="94"/>
      <c r="I298" s="94"/>
      <c r="J298" s="94"/>
      <c r="K298" s="112"/>
      <c r="L298" s="112"/>
      <c r="M298" s="94"/>
      <c r="N298" s="104"/>
      <c r="O298" s="97"/>
      <c r="P298" s="97"/>
      <c r="Q298" s="94"/>
      <c r="R298" s="94"/>
      <c r="S298" s="94"/>
    </row>
    <row r="299" spans="1:19" ht="15" customHeight="1" x14ac:dyDescent="0.25">
      <c r="A299" s="96"/>
      <c r="B299" s="94"/>
      <c r="C299" s="94"/>
      <c r="D299" s="2"/>
      <c r="E299" s="94"/>
      <c r="F299" s="94"/>
      <c r="G299" s="94"/>
      <c r="H299" s="94"/>
      <c r="I299" s="94"/>
      <c r="J299" s="94"/>
      <c r="K299" s="112"/>
      <c r="L299" s="112"/>
      <c r="M299" s="94"/>
      <c r="N299" s="104"/>
      <c r="O299" s="97"/>
      <c r="P299" s="97"/>
      <c r="Q299" s="94"/>
      <c r="R299" s="94"/>
    </row>
    <row r="300" spans="1:19" ht="15" customHeight="1" x14ac:dyDescent="0.25">
      <c r="A300" s="96"/>
      <c r="B300" s="94"/>
      <c r="C300" s="94"/>
      <c r="D300" s="2"/>
      <c r="E300" s="94"/>
      <c r="F300" s="94"/>
      <c r="G300" s="94"/>
      <c r="H300" s="94"/>
      <c r="I300" s="94"/>
      <c r="J300" s="94"/>
      <c r="K300" s="112"/>
      <c r="L300" s="112"/>
      <c r="M300" s="94"/>
      <c r="N300" s="104"/>
      <c r="O300" s="97"/>
      <c r="P300" s="97"/>
      <c r="Q300" s="94"/>
      <c r="R300" s="94"/>
    </row>
    <row r="301" spans="1:19" ht="15" customHeight="1" x14ac:dyDescent="0.25">
      <c r="B301" s="94"/>
      <c r="C301" s="94"/>
      <c r="D301" s="2"/>
      <c r="E301" s="94"/>
      <c r="F301" s="94"/>
      <c r="G301" s="94"/>
      <c r="H301" s="94"/>
      <c r="I301" s="94"/>
      <c r="J301" s="96"/>
      <c r="K301" s="96"/>
      <c r="L301" s="96"/>
      <c r="M301" s="94"/>
      <c r="N301" s="104"/>
      <c r="O301" s="97"/>
      <c r="P301" s="97"/>
      <c r="Q301" s="94"/>
      <c r="R301" s="94"/>
    </row>
    <row r="302" spans="1:19" ht="15" customHeight="1" x14ac:dyDescent="0.25">
      <c r="B302" s="96"/>
      <c r="C302" s="94"/>
      <c r="D302" s="2"/>
      <c r="E302" s="94"/>
      <c r="F302" s="94"/>
      <c r="G302" s="94"/>
      <c r="H302" s="94"/>
      <c r="I302" s="94"/>
      <c r="J302" s="96"/>
      <c r="K302" s="96"/>
      <c r="L302" s="96"/>
      <c r="M302" s="94"/>
      <c r="N302" s="104"/>
      <c r="O302" s="97"/>
      <c r="P302" s="97"/>
      <c r="Q302" s="94"/>
      <c r="R302" s="94"/>
      <c r="S302" s="156"/>
    </row>
    <row r="303" spans="1:19" ht="15" customHeight="1" x14ac:dyDescent="0.25">
      <c r="B303" s="96"/>
      <c r="C303" s="94"/>
      <c r="D303" s="2"/>
      <c r="E303" s="94"/>
      <c r="F303" s="110"/>
      <c r="G303" s="94"/>
      <c r="H303" s="94"/>
      <c r="I303" s="94"/>
      <c r="J303" s="96"/>
      <c r="K303" s="96"/>
      <c r="L303" s="96"/>
      <c r="M303" s="94"/>
      <c r="N303" s="104"/>
      <c r="O303" s="97"/>
      <c r="P303" s="97"/>
      <c r="Q303" s="94"/>
      <c r="R303" s="94"/>
    </row>
    <row r="304" spans="1:19" ht="15" customHeight="1" x14ac:dyDescent="0.25">
      <c r="C304" s="94"/>
      <c r="G304" s="94"/>
      <c r="H304" s="94"/>
      <c r="I304" s="96"/>
      <c r="J304" s="96"/>
      <c r="K304" s="96"/>
      <c r="L304" s="96"/>
      <c r="M304" s="96"/>
      <c r="N304" s="104"/>
      <c r="O304" s="157"/>
      <c r="Q304" s="159"/>
      <c r="R304" s="160"/>
    </row>
    <row r="305" spans="3:14" ht="15" customHeight="1" x14ac:dyDescent="0.25">
      <c r="C305" s="94"/>
      <c r="G305" s="94"/>
      <c r="H305" s="94"/>
      <c r="I305" s="96"/>
      <c r="J305" s="96"/>
      <c r="K305" s="96"/>
      <c r="L305" s="96"/>
      <c r="M305" s="96"/>
      <c r="N305" s="99"/>
    </row>
    <row r="306" spans="3:14" ht="15" customHeight="1" x14ac:dyDescent="0.25">
      <c r="C306" s="161"/>
      <c r="G306" s="161"/>
      <c r="H306" s="162"/>
    </row>
    <row r="307" spans="3:14" ht="15" customHeight="1" x14ac:dyDescent="0.25">
      <c r="C307" s="161"/>
      <c r="G307" s="162"/>
      <c r="H307" s="155"/>
    </row>
    <row r="308" spans="3:14" ht="15" customHeight="1" x14ac:dyDescent="0.25">
      <c r="C308" s="94"/>
      <c r="G308" s="155"/>
    </row>
    <row r="309" spans="3:14" ht="15" customHeight="1" x14ac:dyDescent="0.25">
      <c r="C309" s="94"/>
    </row>
    <row r="310" spans="3:14" ht="15" customHeight="1" x14ac:dyDescent="0.25">
      <c r="C310" s="94"/>
    </row>
    <row r="311" spans="3:14" ht="15" customHeight="1" x14ac:dyDescent="0.25">
      <c r="C311" s="162"/>
    </row>
    <row r="312" spans="3:14" ht="15" customHeight="1" x14ac:dyDescent="0.2">
      <c r="C312" s="155"/>
    </row>
  </sheetData>
  <sortState xmlns:xlrd2="http://schemas.microsoft.com/office/spreadsheetml/2017/richdata2" ref="A9:CW199">
    <sortCondition ref="D9:D199"/>
  </sortState>
  <phoneticPr fontId="9" type="noConversion"/>
  <printOptions gridLines="1"/>
  <pageMargins left="0.25" right="0.25" top="0.25" bottom="0.25" header="0.3" footer="0.3"/>
  <pageSetup scale="82" fitToWidth="0" orientation="landscape" horizontalDpi="4294967293" r:id="rId1"/>
  <headerFooter>
    <oddHeader>&amp;RPage &amp;P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81"/>
  <sheetViews>
    <sheetView topLeftCell="A183" workbookViewId="0">
      <selection activeCell="C184" sqref="C184:D184"/>
    </sheetView>
  </sheetViews>
  <sheetFormatPr defaultRowHeight="15" x14ac:dyDescent="0.2"/>
  <cols>
    <col min="1" max="1" width="5" customWidth="1"/>
    <col min="2" max="2" width="4.88671875" customWidth="1"/>
    <col min="3" max="3" width="5.44140625" customWidth="1"/>
    <col min="4" max="4" width="15.88671875" customWidth="1"/>
    <col min="5" max="5" width="8.33203125" customWidth="1"/>
    <col min="6" max="7" width="9.77734375" customWidth="1"/>
    <col min="8" max="8" width="10.77734375" customWidth="1"/>
  </cols>
  <sheetData>
    <row r="1" spans="1:14" x14ac:dyDescent="0.25">
      <c r="A1" s="50" t="s">
        <v>213</v>
      </c>
      <c r="B1" s="39"/>
      <c r="C1" s="39"/>
      <c r="D1" s="39"/>
      <c r="E1" s="39"/>
      <c r="F1" s="51"/>
      <c r="G1" s="51"/>
      <c r="H1" s="51"/>
      <c r="I1" s="16"/>
      <c r="J1" s="16"/>
      <c r="K1" s="26"/>
      <c r="L1" s="26"/>
      <c r="M1" s="26"/>
      <c r="N1" s="22"/>
    </row>
    <row r="2" spans="1:14" x14ac:dyDescent="0.25">
      <c r="A2" s="28" t="s">
        <v>6</v>
      </c>
      <c r="B2" s="52"/>
      <c r="C2" s="52"/>
      <c r="D2" s="21"/>
      <c r="E2" s="16" t="s">
        <v>9</v>
      </c>
      <c r="F2" s="16" t="s">
        <v>9</v>
      </c>
      <c r="G2" s="16" t="s">
        <v>9</v>
      </c>
      <c r="H2" s="53" t="s">
        <v>214</v>
      </c>
      <c r="I2" s="53"/>
      <c r="J2" s="53"/>
      <c r="K2" s="26"/>
      <c r="L2" s="26"/>
      <c r="M2" s="26"/>
      <c r="N2" s="22"/>
    </row>
    <row r="3" spans="1:14" x14ac:dyDescent="0.25">
      <c r="A3" s="28"/>
      <c r="B3" s="21"/>
      <c r="C3" s="18"/>
      <c r="D3" s="21"/>
      <c r="E3" s="16" t="s">
        <v>19</v>
      </c>
      <c r="F3" s="16" t="s">
        <v>215</v>
      </c>
      <c r="G3" s="16" t="s">
        <v>26</v>
      </c>
      <c r="H3" s="16" t="s">
        <v>216</v>
      </c>
      <c r="I3" s="16"/>
      <c r="J3" s="16"/>
      <c r="K3" s="26"/>
      <c r="L3" s="26"/>
      <c r="M3" s="26"/>
      <c r="N3" s="22"/>
    </row>
    <row r="4" spans="1:14" x14ac:dyDescent="0.25">
      <c r="A4" s="28"/>
      <c r="B4" s="16">
        <v>2025</v>
      </c>
      <c r="C4" s="16" t="s">
        <v>18</v>
      </c>
      <c r="D4" s="21"/>
      <c r="E4" s="54" t="s">
        <v>217</v>
      </c>
      <c r="F4" s="16" t="s">
        <v>19</v>
      </c>
      <c r="G4" s="16" t="s">
        <v>19</v>
      </c>
      <c r="H4" s="16" t="s">
        <v>19</v>
      </c>
      <c r="I4" s="16"/>
      <c r="J4" s="16"/>
      <c r="K4" s="26"/>
      <c r="L4" s="26"/>
      <c r="M4" s="26"/>
      <c r="N4" s="22"/>
    </row>
    <row r="5" spans="1:14" x14ac:dyDescent="0.25">
      <c r="A5" s="28"/>
      <c r="B5" s="16">
        <f>COUNT(B9:B269)</f>
        <v>157</v>
      </c>
      <c r="C5" s="16" t="s">
        <v>24</v>
      </c>
      <c r="D5" s="21" t="s">
        <v>25</v>
      </c>
      <c r="E5" s="16" t="s">
        <v>215</v>
      </c>
      <c r="F5" s="16"/>
      <c r="G5" s="16"/>
      <c r="H5" s="16"/>
      <c r="I5" s="16"/>
      <c r="J5" s="16"/>
      <c r="K5" s="26"/>
      <c r="L5" s="26"/>
      <c r="M5" s="26"/>
      <c r="N5" s="22"/>
    </row>
    <row r="6" spans="1:14" x14ac:dyDescent="0.25">
      <c r="A6" s="28"/>
      <c r="B6" s="16"/>
      <c r="C6" s="16"/>
      <c r="D6" s="21"/>
      <c r="E6" s="16"/>
      <c r="F6" s="16"/>
      <c r="G6" s="16"/>
      <c r="H6" s="16"/>
      <c r="I6" s="16"/>
      <c r="J6" s="16"/>
      <c r="K6" s="26"/>
      <c r="L6" s="26"/>
      <c r="M6" s="22"/>
      <c r="N6" s="22"/>
    </row>
    <row r="7" spans="1:14" x14ac:dyDescent="0.25">
      <c r="A7" s="28"/>
      <c r="B7" s="16"/>
      <c r="C7" s="16"/>
      <c r="D7" s="21"/>
      <c r="E7" s="16"/>
      <c r="F7" s="16"/>
      <c r="G7" s="16"/>
      <c r="H7" s="16"/>
      <c r="I7" s="16"/>
      <c r="J7" s="16"/>
      <c r="K7" s="26"/>
      <c r="L7" s="26"/>
      <c r="M7" s="22"/>
      <c r="N7" s="22"/>
    </row>
    <row r="8" spans="1:14" x14ac:dyDescent="0.25">
      <c r="A8" s="28"/>
      <c r="B8" s="16"/>
      <c r="C8" s="16"/>
      <c r="D8" s="21"/>
      <c r="E8" s="21"/>
      <c r="F8" s="16"/>
      <c r="G8" s="16"/>
      <c r="H8" s="16"/>
      <c r="I8" s="16"/>
      <c r="J8" s="26"/>
      <c r="K8" s="26"/>
      <c r="L8" s="26"/>
      <c r="M8" s="22"/>
    </row>
    <row r="9" spans="1:14" x14ac:dyDescent="0.25">
      <c r="A9" s="28">
        <v>1</v>
      </c>
      <c r="B9" s="16"/>
      <c r="C9" s="1" t="s">
        <v>32</v>
      </c>
      <c r="D9" s="74" t="s">
        <v>33</v>
      </c>
      <c r="E9" s="16"/>
      <c r="F9" s="5">
        <v>0</v>
      </c>
      <c r="G9" s="5">
        <v>0</v>
      </c>
      <c r="H9" s="28">
        <f>+G9+F9+E9</f>
        <v>0</v>
      </c>
      <c r="I9" s="16"/>
      <c r="J9" s="26"/>
      <c r="K9" s="26"/>
      <c r="L9" s="26"/>
      <c r="M9" s="22"/>
    </row>
    <row r="10" spans="1:14" x14ac:dyDescent="0.25">
      <c r="A10" s="28">
        <f>A9+1</f>
        <v>2</v>
      </c>
      <c r="B10" s="16">
        <v>2025</v>
      </c>
      <c r="C10" s="16" t="s">
        <v>32</v>
      </c>
      <c r="D10" s="21" t="s">
        <v>34</v>
      </c>
      <c r="E10" s="5"/>
      <c r="F10" s="5">
        <v>0</v>
      </c>
      <c r="G10" s="5">
        <v>0</v>
      </c>
      <c r="H10" s="28">
        <f t="shared" ref="H10:H78" si="0">+G10+F10+E10</f>
        <v>0</v>
      </c>
      <c r="I10" s="28"/>
      <c r="J10" s="26"/>
      <c r="K10" s="26"/>
      <c r="L10" s="26"/>
      <c r="M10" s="22"/>
      <c r="N10" s="22"/>
    </row>
    <row r="11" spans="1:14" x14ac:dyDescent="0.25">
      <c r="A11" s="28">
        <f t="shared" ref="A11:A15" si="1">A10+1</f>
        <v>3</v>
      </c>
      <c r="B11" s="16">
        <v>2025</v>
      </c>
      <c r="C11" s="16" t="s">
        <v>37</v>
      </c>
      <c r="D11" s="21" t="s">
        <v>329</v>
      </c>
      <c r="E11" s="5"/>
      <c r="F11" s="5">
        <v>0</v>
      </c>
      <c r="G11" s="5">
        <v>0</v>
      </c>
      <c r="H11" s="28">
        <f t="shared" si="0"/>
        <v>0</v>
      </c>
      <c r="I11" s="28"/>
      <c r="J11" s="26"/>
      <c r="K11" s="26"/>
      <c r="L11" s="26"/>
      <c r="M11" s="22"/>
      <c r="N11" s="22"/>
    </row>
    <row r="12" spans="1:14" x14ac:dyDescent="0.25">
      <c r="A12" s="28">
        <f t="shared" si="1"/>
        <v>4</v>
      </c>
      <c r="B12" s="16">
        <v>2025</v>
      </c>
      <c r="C12" s="16" t="s">
        <v>32</v>
      </c>
      <c r="D12" s="21" t="s">
        <v>35</v>
      </c>
      <c r="E12" s="5"/>
      <c r="F12" s="5">
        <v>3</v>
      </c>
      <c r="G12" s="82">
        <v>10</v>
      </c>
      <c r="H12" s="28">
        <f t="shared" si="0"/>
        <v>13</v>
      </c>
      <c r="I12" s="28"/>
      <c r="J12" s="26"/>
      <c r="K12" s="26"/>
      <c r="L12" s="26"/>
      <c r="M12" s="22"/>
      <c r="N12" s="22"/>
    </row>
    <row r="13" spans="1:14" x14ac:dyDescent="0.25">
      <c r="A13" s="28">
        <f t="shared" si="1"/>
        <v>5</v>
      </c>
      <c r="B13" s="16"/>
      <c r="C13" s="1" t="s">
        <v>32</v>
      </c>
      <c r="D13" s="2" t="s">
        <v>36</v>
      </c>
      <c r="E13" s="5"/>
      <c r="F13" s="5">
        <v>0</v>
      </c>
      <c r="G13" s="5">
        <v>0</v>
      </c>
      <c r="H13" s="28">
        <f t="shared" si="0"/>
        <v>0</v>
      </c>
      <c r="I13" s="28"/>
      <c r="J13" s="26"/>
      <c r="K13" s="26"/>
      <c r="L13" s="26"/>
      <c r="M13" s="22"/>
      <c r="N13" s="22"/>
    </row>
    <row r="14" spans="1:14" x14ac:dyDescent="0.25">
      <c r="A14" s="28">
        <f t="shared" si="1"/>
        <v>6</v>
      </c>
      <c r="B14" s="16"/>
      <c r="C14" s="1" t="s">
        <v>37</v>
      </c>
      <c r="D14" s="2" t="s">
        <v>38</v>
      </c>
      <c r="E14" s="5"/>
      <c r="F14" s="5">
        <v>0</v>
      </c>
      <c r="G14" s="5">
        <v>0</v>
      </c>
      <c r="H14" s="28">
        <f t="shared" si="0"/>
        <v>0</v>
      </c>
      <c r="I14" s="49"/>
      <c r="J14" s="26"/>
      <c r="K14" s="26"/>
      <c r="L14" s="26"/>
      <c r="M14" s="22"/>
      <c r="N14" s="22"/>
    </row>
    <row r="15" spans="1:14" x14ac:dyDescent="0.25">
      <c r="A15" s="28">
        <f t="shared" si="1"/>
        <v>7</v>
      </c>
      <c r="B15" s="16">
        <v>2025</v>
      </c>
      <c r="C15" s="1" t="s">
        <v>32</v>
      </c>
      <c r="D15" s="2" t="s">
        <v>39</v>
      </c>
      <c r="E15" s="5"/>
      <c r="F15" s="5">
        <v>6</v>
      </c>
      <c r="G15" s="82">
        <v>23</v>
      </c>
      <c r="H15" s="28">
        <f t="shared" si="0"/>
        <v>29</v>
      </c>
      <c r="I15" s="28"/>
      <c r="J15" s="26"/>
      <c r="K15" s="26"/>
      <c r="L15" s="26"/>
      <c r="M15" s="22"/>
      <c r="N15" s="22"/>
    </row>
    <row r="16" spans="1:14" x14ac:dyDescent="0.25">
      <c r="A16" s="28">
        <f t="shared" ref="A16:A54" si="2">A15+1</f>
        <v>8</v>
      </c>
      <c r="B16" s="16">
        <v>2025</v>
      </c>
      <c r="C16" s="1" t="s">
        <v>32</v>
      </c>
      <c r="D16" s="2" t="s">
        <v>40</v>
      </c>
      <c r="E16" s="5"/>
      <c r="F16" s="5">
        <v>0</v>
      </c>
      <c r="G16" s="5">
        <v>0</v>
      </c>
      <c r="H16" s="28">
        <f t="shared" si="0"/>
        <v>0</v>
      </c>
      <c r="I16" s="28"/>
      <c r="J16" s="26"/>
      <c r="K16" s="26"/>
      <c r="L16" s="26"/>
      <c r="M16" s="22"/>
      <c r="N16" s="22"/>
    </row>
    <row r="17" spans="1:14" x14ac:dyDescent="0.25">
      <c r="A17" s="28">
        <f t="shared" si="2"/>
        <v>9</v>
      </c>
      <c r="B17" s="16"/>
      <c r="C17" s="1" t="s">
        <v>32</v>
      </c>
      <c r="D17" s="2" t="s">
        <v>41</v>
      </c>
      <c r="E17" s="5"/>
      <c r="F17" s="5">
        <v>0</v>
      </c>
      <c r="G17" s="5">
        <v>0</v>
      </c>
      <c r="H17" s="28">
        <f t="shared" si="0"/>
        <v>0</v>
      </c>
      <c r="I17" s="28"/>
      <c r="J17" s="26"/>
      <c r="K17" s="26"/>
      <c r="L17" s="26"/>
      <c r="M17" s="22"/>
      <c r="N17" s="22"/>
    </row>
    <row r="18" spans="1:14" x14ac:dyDescent="0.25">
      <c r="A18" s="28">
        <f t="shared" si="2"/>
        <v>10</v>
      </c>
      <c r="B18" s="16"/>
      <c r="C18" s="1" t="s">
        <v>37</v>
      </c>
      <c r="D18" s="2" t="s">
        <v>42</v>
      </c>
      <c r="E18" s="5"/>
      <c r="F18" s="5">
        <v>0</v>
      </c>
      <c r="G18" s="5">
        <v>0</v>
      </c>
      <c r="H18" s="28">
        <f t="shared" si="0"/>
        <v>0</v>
      </c>
      <c r="I18" s="28"/>
      <c r="J18" s="26"/>
      <c r="K18" s="26"/>
      <c r="L18" s="26"/>
      <c r="M18" s="22"/>
      <c r="N18" s="22"/>
    </row>
    <row r="19" spans="1:14" x14ac:dyDescent="0.25">
      <c r="A19" s="28">
        <f t="shared" si="2"/>
        <v>11</v>
      </c>
      <c r="B19" s="16">
        <v>2025</v>
      </c>
      <c r="C19" s="1" t="s">
        <v>37</v>
      </c>
      <c r="D19" s="2" t="s">
        <v>43</v>
      </c>
      <c r="E19" s="5"/>
      <c r="F19" s="5">
        <v>0</v>
      </c>
      <c r="G19" s="5">
        <v>0</v>
      </c>
      <c r="H19" s="28">
        <f t="shared" si="0"/>
        <v>0</v>
      </c>
      <c r="I19" s="28"/>
      <c r="J19" s="26"/>
      <c r="K19" s="43"/>
      <c r="L19" s="26"/>
      <c r="M19" s="22"/>
      <c r="N19" s="22"/>
    </row>
    <row r="20" spans="1:14" x14ac:dyDescent="0.25">
      <c r="A20" s="28">
        <f t="shared" si="2"/>
        <v>12</v>
      </c>
      <c r="B20" s="16"/>
      <c r="C20" s="1" t="s">
        <v>32</v>
      </c>
      <c r="D20" s="2" t="s">
        <v>44</v>
      </c>
      <c r="E20" s="5"/>
      <c r="F20" s="5">
        <v>0</v>
      </c>
      <c r="G20" s="5">
        <v>0</v>
      </c>
      <c r="H20" s="28">
        <f t="shared" si="0"/>
        <v>0</v>
      </c>
      <c r="I20" s="28"/>
      <c r="J20" s="26"/>
      <c r="K20" s="43"/>
      <c r="L20" s="26"/>
      <c r="M20" s="22"/>
      <c r="N20" s="22"/>
    </row>
    <row r="21" spans="1:14" x14ac:dyDescent="0.25">
      <c r="A21" s="28">
        <f t="shared" si="2"/>
        <v>13</v>
      </c>
      <c r="B21" s="16">
        <v>2025</v>
      </c>
      <c r="C21" s="1" t="s">
        <v>32</v>
      </c>
      <c r="D21" s="2" t="s">
        <v>45</v>
      </c>
      <c r="E21" s="5"/>
      <c r="F21" s="5">
        <v>0</v>
      </c>
      <c r="G21" s="5">
        <v>1</v>
      </c>
      <c r="H21" s="28">
        <f t="shared" si="0"/>
        <v>1</v>
      </c>
      <c r="I21" s="28"/>
      <c r="J21" s="26"/>
      <c r="K21" s="43"/>
      <c r="L21" s="26"/>
      <c r="M21" s="22"/>
      <c r="N21" s="22"/>
    </row>
    <row r="22" spans="1:14" x14ac:dyDescent="0.25">
      <c r="A22" s="28">
        <f t="shared" si="2"/>
        <v>14</v>
      </c>
      <c r="B22" s="16">
        <v>2025</v>
      </c>
      <c r="C22" s="1" t="s">
        <v>32</v>
      </c>
      <c r="D22" s="2" t="s">
        <v>46</v>
      </c>
      <c r="E22" s="5"/>
      <c r="F22" s="5">
        <v>1</v>
      </c>
      <c r="G22" s="5">
        <v>2</v>
      </c>
      <c r="H22" s="28">
        <f t="shared" si="0"/>
        <v>3</v>
      </c>
      <c r="I22" s="28"/>
      <c r="J22" s="26"/>
      <c r="K22" s="26"/>
      <c r="L22" s="26"/>
      <c r="M22" s="22"/>
      <c r="N22" s="22"/>
    </row>
    <row r="23" spans="1:14" x14ac:dyDescent="0.25">
      <c r="A23" s="28">
        <f t="shared" si="2"/>
        <v>15</v>
      </c>
      <c r="B23" s="16">
        <v>2025</v>
      </c>
      <c r="C23" s="1" t="s">
        <v>32</v>
      </c>
      <c r="D23" s="2" t="s">
        <v>47</v>
      </c>
      <c r="E23" s="5"/>
      <c r="F23" s="5">
        <v>0</v>
      </c>
      <c r="G23" s="5">
        <v>0</v>
      </c>
      <c r="H23" s="28">
        <f t="shared" si="0"/>
        <v>0</v>
      </c>
      <c r="I23" s="28"/>
      <c r="J23" s="26"/>
      <c r="K23" s="26"/>
      <c r="L23" s="26"/>
      <c r="M23" s="22"/>
      <c r="N23" s="22"/>
    </row>
    <row r="24" spans="1:14" x14ac:dyDescent="0.25">
      <c r="A24" s="28">
        <f t="shared" si="2"/>
        <v>16</v>
      </c>
      <c r="B24" s="16"/>
      <c r="C24" s="1" t="s">
        <v>32</v>
      </c>
      <c r="D24" s="2" t="s">
        <v>48</v>
      </c>
      <c r="E24" s="5"/>
      <c r="F24" s="5">
        <v>0</v>
      </c>
      <c r="G24" s="5">
        <v>0</v>
      </c>
      <c r="H24" s="28">
        <f t="shared" si="0"/>
        <v>0</v>
      </c>
      <c r="I24" s="28"/>
      <c r="J24" s="26"/>
      <c r="K24" s="26"/>
      <c r="L24" s="26"/>
      <c r="M24" s="22"/>
      <c r="N24" s="22"/>
    </row>
    <row r="25" spans="1:14" x14ac:dyDescent="0.25">
      <c r="A25" s="28">
        <f t="shared" si="2"/>
        <v>17</v>
      </c>
      <c r="B25" s="16"/>
      <c r="C25" s="1" t="s">
        <v>32</v>
      </c>
      <c r="D25" s="74" t="s">
        <v>49</v>
      </c>
      <c r="E25" s="5"/>
      <c r="F25" s="5">
        <v>0</v>
      </c>
      <c r="G25" s="5">
        <v>0</v>
      </c>
      <c r="H25" s="28">
        <f t="shared" si="0"/>
        <v>0</v>
      </c>
      <c r="I25" s="28"/>
      <c r="J25" s="26"/>
      <c r="K25" s="26"/>
      <c r="L25" s="26"/>
      <c r="M25" s="22"/>
      <c r="N25" s="22"/>
    </row>
    <row r="26" spans="1:14" x14ac:dyDescent="0.25">
      <c r="A26" s="28">
        <f t="shared" si="2"/>
        <v>18</v>
      </c>
      <c r="B26" s="16">
        <v>2025</v>
      </c>
      <c r="C26" s="1" t="s">
        <v>32</v>
      </c>
      <c r="D26" s="2" t="s">
        <v>50</v>
      </c>
      <c r="E26" s="5"/>
      <c r="F26" s="5">
        <v>0</v>
      </c>
      <c r="G26" s="5">
        <v>0</v>
      </c>
      <c r="H26" s="28">
        <f t="shared" si="0"/>
        <v>0</v>
      </c>
      <c r="I26" s="28"/>
      <c r="J26" s="26"/>
      <c r="K26" s="26"/>
      <c r="L26" s="26"/>
      <c r="M26" s="22"/>
      <c r="N26" s="22"/>
    </row>
    <row r="27" spans="1:14" x14ac:dyDescent="0.25">
      <c r="A27" s="28">
        <f t="shared" si="2"/>
        <v>19</v>
      </c>
      <c r="B27" s="16">
        <v>2025</v>
      </c>
      <c r="C27" s="1"/>
      <c r="D27" s="74" t="s">
        <v>330</v>
      </c>
      <c r="E27" s="5"/>
      <c r="F27" s="5">
        <v>0</v>
      </c>
      <c r="G27" s="5">
        <v>0</v>
      </c>
      <c r="H27" s="28"/>
      <c r="I27" s="28"/>
      <c r="J27" s="26"/>
      <c r="K27" s="26"/>
      <c r="L27" s="26"/>
      <c r="M27" s="22"/>
      <c r="N27" s="22"/>
    </row>
    <row r="28" spans="1:14" x14ac:dyDescent="0.25">
      <c r="A28" s="28">
        <f t="shared" si="2"/>
        <v>20</v>
      </c>
      <c r="B28" s="16">
        <v>2025</v>
      </c>
      <c r="C28" s="1" t="s">
        <v>32</v>
      </c>
      <c r="D28" s="2" t="s">
        <v>51</v>
      </c>
      <c r="E28" s="5"/>
      <c r="F28" s="5">
        <v>0</v>
      </c>
      <c r="G28" s="82">
        <v>10</v>
      </c>
      <c r="H28" s="28">
        <f t="shared" si="0"/>
        <v>10</v>
      </c>
      <c r="I28" s="28"/>
      <c r="J28" s="26"/>
      <c r="K28" s="26"/>
      <c r="L28" s="26"/>
      <c r="M28" s="22"/>
      <c r="N28" s="22"/>
    </row>
    <row r="29" spans="1:14" x14ac:dyDescent="0.25">
      <c r="A29" s="28">
        <f t="shared" si="2"/>
        <v>21</v>
      </c>
      <c r="B29" s="16">
        <v>2025</v>
      </c>
      <c r="C29" s="1" t="s">
        <v>37</v>
      </c>
      <c r="D29" s="2" t="s">
        <v>52</v>
      </c>
      <c r="E29" s="5"/>
      <c r="F29" s="5">
        <v>0</v>
      </c>
      <c r="G29" s="5">
        <v>0</v>
      </c>
      <c r="H29" s="28">
        <f t="shared" si="0"/>
        <v>0</v>
      </c>
      <c r="I29" s="28"/>
      <c r="J29" s="26"/>
      <c r="K29" s="26"/>
      <c r="L29" s="26"/>
      <c r="M29" s="22"/>
      <c r="N29" s="22"/>
    </row>
    <row r="30" spans="1:14" x14ac:dyDescent="0.25">
      <c r="A30" s="28">
        <f t="shared" si="2"/>
        <v>22</v>
      </c>
      <c r="B30" s="16">
        <v>2025</v>
      </c>
      <c r="C30" s="1" t="s">
        <v>32</v>
      </c>
      <c r="D30" s="65" t="s">
        <v>53</v>
      </c>
      <c r="E30" s="5"/>
      <c r="F30" s="5">
        <v>0</v>
      </c>
      <c r="G30" s="5">
        <v>0</v>
      </c>
      <c r="H30" s="28">
        <f t="shared" si="0"/>
        <v>0</v>
      </c>
      <c r="I30" s="28"/>
      <c r="J30" s="26"/>
      <c r="K30" s="26"/>
      <c r="L30" s="26"/>
      <c r="M30" s="22"/>
      <c r="N30" s="22"/>
    </row>
    <row r="31" spans="1:14" x14ac:dyDescent="0.25">
      <c r="A31" s="28">
        <f t="shared" si="2"/>
        <v>23</v>
      </c>
      <c r="B31" s="16">
        <v>2025</v>
      </c>
      <c r="C31" s="1" t="s">
        <v>37</v>
      </c>
      <c r="D31" s="65" t="s">
        <v>54</v>
      </c>
      <c r="E31" s="5"/>
      <c r="F31" s="5">
        <v>0</v>
      </c>
      <c r="G31" s="5">
        <v>1</v>
      </c>
      <c r="H31" s="28">
        <f t="shared" si="0"/>
        <v>1</v>
      </c>
      <c r="I31" s="28"/>
      <c r="J31" s="26"/>
      <c r="K31" s="26"/>
      <c r="L31" s="26"/>
      <c r="M31" s="22"/>
      <c r="N31" s="22"/>
    </row>
    <row r="32" spans="1:14" x14ac:dyDescent="0.25">
      <c r="A32" s="28">
        <f t="shared" si="2"/>
        <v>24</v>
      </c>
      <c r="B32" s="16">
        <v>2025</v>
      </c>
      <c r="C32" s="1" t="s">
        <v>32</v>
      </c>
      <c r="D32" s="2" t="s">
        <v>55</v>
      </c>
      <c r="E32" s="5"/>
      <c r="F32" s="5">
        <v>2</v>
      </c>
      <c r="G32" s="82">
        <v>12</v>
      </c>
      <c r="H32" s="28">
        <f t="shared" si="0"/>
        <v>14</v>
      </c>
      <c r="I32" s="28"/>
      <c r="J32" s="26"/>
      <c r="K32" s="26"/>
      <c r="L32" s="26"/>
      <c r="M32" s="22"/>
      <c r="N32" s="22"/>
    </row>
    <row r="33" spans="1:14" x14ac:dyDescent="0.25">
      <c r="A33" s="28">
        <f t="shared" si="2"/>
        <v>25</v>
      </c>
      <c r="B33" s="16"/>
      <c r="C33" s="1" t="s">
        <v>32</v>
      </c>
      <c r="D33" s="2" t="s">
        <v>56</v>
      </c>
      <c r="E33" s="5"/>
      <c r="F33" s="5">
        <v>0</v>
      </c>
      <c r="G33" s="5">
        <v>0</v>
      </c>
      <c r="H33" s="28">
        <f t="shared" si="0"/>
        <v>0</v>
      </c>
      <c r="I33" s="28"/>
      <c r="J33" s="26"/>
      <c r="K33" s="26"/>
      <c r="L33" s="26"/>
      <c r="M33" s="22"/>
      <c r="N33" s="22"/>
    </row>
    <row r="34" spans="1:14" x14ac:dyDescent="0.25">
      <c r="A34" s="28">
        <f t="shared" si="2"/>
        <v>26</v>
      </c>
      <c r="B34" s="16">
        <v>2025</v>
      </c>
      <c r="C34" s="1" t="s">
        <v>32</v>
      </c>
      <c r="D34" s="2" t="s">
        <v>57</v>
      </c>
      <c r="E34" s="5"/>
      <c r="F34" s="5">
        <v>0</v>
      </c>
      <c r="G34" s="5">
        <v>1</v>
      </c>
      <c r="H34" s="28">
        <f t="shared" si="0"/>
        <v>1</v>
      </c>
      <c r="I34" s="28"/>
      <c r="J34" s="26"/>
      <c r="K34" s="26"/>
      <c r="L34" s="26"/>
      <c r="M34" s="22"/>
      <c r="N34" s="22"/>
    </row>
    <row r="35" spans="1:14" x14ac:dyDescent="0.25">
      <c r="A35" s="28">
        <f t="shared" si="2"/>
        <v>27</v>
      </c>
      <c r="B35" s="16"/>
      <c r="C35" s="1" t="s">
        <v>32</v>
      </c>
      <c r="D35" s="2" t="s">
        <v>58</v>
      </c>
      <c r="E35" s="5"/>
      <c r="F35" s="5">
        <v>0</v>
      </c>
      <c r="G35" s="5">
        <v>0</v>
      </c>
      <c r="H35" s="28">
        <f t="shared" si="0"/>
        <v>0</v>
      </c>
      <c r="I35" s="28"/>
      <c r="J35" s="26"/>
      <c r="K35" s="26"/>
      <c r="L35" s="26"/>
      <c r="M35" s="22"/>
      <c r="N35" s="22"/>
    </row>
    <row r="36" spans="1:14" x14ac:dyDescent="0.25">
      <c r="A36" s="28">
        <f t="shared" si="2"/>
        <v>28</v>
      </c>
      <c r="B36" s="16">
        <v>2025</v>
      </c>
      <c r="C36" s="1" t="s">
        <v>32</v>
      </c>
      <c r="D36" s="2" t="s">
        <v>59</v>
      </c>
      <c r="E36" s="5"/>
      <c r="F36" s="5">
        <v>0</v>
      </c>
      <c r="G36" s="5">
        <v>2</v>
      </c>
      <c r="H36" s="28">
        <f t="shared" si="0"/>
        <v>2</v>
      </c>
      <c r="I36" s="28"/>
      <c r="J36" s="26"/>
      <c r="K36" s="26"/>
      <c r="L36" s="26"/>
      <c r="M36" s="22"/>
      <c r="N36" s="22"/>
    </row>
    <row r="37" spans="1:14" x14ac:dyDescent="0.25">
      <c r="A37" s="28">
        <f t="shared" si="2"/>
        <v>29</v>
      </c>
      <c r="B37" s="16">
        <v>2025</v>
      </c>
      <c r="C37" s="1" t="s">
        <v>32</v>
      </c>
      <c r="D37" s="2" t="s">
        <v>60</v>
      </c>
      <c r="E37" s="5"/>
      <c r="F37" s="5">
        <v>4</v>
      </c>
      <c r="G37" s="82">
        <v>18</v>
      </c>
      <c r="H37" s="28">
        <f t="shared" si="0"/>
        <v>22</v>
      </c>
      <c r="I37" s="28"/>
      <c r="J37" s="26"/>
      <c r="K37" s="26"/>
      <c r="L37" s="26"/>
      <c r="M37" s="22"/>
      <c r="N37" s="22"/>
    </row>
    <row r="38" spans="1:14" x14ac:dyDescent="0.25">
      <c r="A38" s="28">
        <f t="shared" si="2"/>
        <v>30</v>
      </c>
      <c r="B38" s="16">
        <v>2025</v>
      </c>
      <c r="C38" s="1" t="s">
        <v>32</v>
      </c>
      <c r="D38" s="74" t="s">
        <v>323</v>
      </c>
      <c r="E38" s="5"/>
      <c r="F38" s="5">
        <v>0</v>
      </c>
      <c r="G38" s="5">
        <v>0</v>
      </c>
      <c r="H38" s="28">
        <f t="shared" si="0"/>
        <v>0</v>
      </c>
      <c r="I38" s="46"/>
      <c r="J38" s="26"/>
      <c r="K38" s="26"/>
      <c r="L38" s="26"/>
      <c r="M38" s="22"/>
      <c r="N38" s="22"/>
    </row>
    <row r="39" spans="1:14" x14ac:dyDescent="0.25">
      <c r="A39" s="28">
        <f t="shared" si="2"/>
        <v>31</v>
      </c>
      <c r="B39" s="90">
        <v>2025</v>
      </c>
      <c r="C39" s="1" t="s">
        <v>32</v>
      </c>
      <c r="D39" s="2" t="s">
        <v>61</v>
      </c>
      <c r="E39" s="5"/>
      <c r="F39" s="5">
        <v>1</v>
      </c>
      <c r="G39" s="5">
        <v>7</v>
      </c>
      <c r="H39" s="28">
        <f t="shared" si="0"/>
        <v>8</v>
      </c>
      <c r="I39" s="46"/>
      <c r="J39" s="26"/>
      <c r="K39" s="26"/>
      <c r="L39" s="26"/>
      <c r="M39" s="22"/>
      <c r="N39" s="22"/>
    </row>
    <row r="40" spans="1:14" x14ac:dyDescent="0.25">
      <c r="A40" s="28">
        <f t="shared" si="2"/>
        <v>32</v>
      </c>
      <c r="B40" s="90">
        <v>2025</v>
      </c>
      <c r="C40" s="1" t="s">
        <v>32</v>
      </c>
      <c r="D40" s="2" t="s">
        <v>62</v>
      </c>
      <c r="E40" s="5"/>
      <c r="F40" s="5">
        <v>2</v>
      </c>
      <c r="G40" s="5">
        <v>7</v>
      </c>
      <c r="H40" s="28">
        <f t="shared" si="0"/>
        <v>9</v>
      </c>
      <c r="I40" s="46"/>
      <c r="J40" s="26"/>
      <c r="K40" s="26"/>
      <c r="L40" s="26"/>
      <c r="M40" s="22"/>
      <c r="N40" s="22"/>
    </row>
    <row r="41" spans="1:14" x14ac:dyDescent="0.25">
      <c r="A41" s="28">
        <f t="shared" si="2"/>
        <v>33</v>
      </c>
      <c r="B41" s="16">
        <v>2025</v>
      </c>
      <c r="C41" s="1" t="s">
        <v>37</v>
      </c>
      <c r="D41" s="2" t="s">
        <v>63</v>
      </c>
      <c r="E41" s="5"/>
      <c r="F41" s="5">
        <v>0</v>
      </c>
      <c r="G41" s="5">
        <v>4</v>
      </c>
      <c r="H41" s="28">
        <f t="shared" si="0"/>
        <v>4</v>
      </c>
      <c r="I41" s="28"/>
      <c r="J41" s="26"/>
      <c r="K41" s="26"/>
      <c r="L41" s="26"/>
      <c r="M41" s="22"/>
      <c r="N41" s="22"/>
    </row>
    <row r="42" spans="1:14" x14ac:dyDescent="0.25">
      <c r="A42" s="28">
        <f t="shared" si="2"/>
        <v>34</v>
      </c>
      <c r="B42" s="16">
        <v>2025</v>
      </c>
      <c r="C42" s="1" t="s">
        <v>32</v>
      </c>
      <c r="D42" s="2" t="s">
        <v>64</v>
      </c>
      <c r="E42" s="5"/>
      <c r="F42" s="5">
        <v>2</v>
      </c>
      <c r="G42" s="82">
        <v>13</v>
      </c>
      <c r="H42" s="28">
        <f t="shared" si="0"/>
        <v>15</v>
      </c>
      <c r="I42" s="28"/>
      <c r="J42" s="26"/>
      <c r="K42" s="26"/>
      <c r="L42" s="26"/>
      <c r="M42" s="22"/>
      <c r="N42" s="22"/>
    </row>
    <row r="43" spans="1:14" x14ac:dyDescent="0.25">
      <c r="A43" s="28">
        <f t="shared" si="2"/>
        <v>35</v>
      </c>
      <c r="B43" s="16"/>
      <c r="C43" s="1" t="s">
        <v>32</v>
      </c>
      <c r="D43" s="74" t="s">
        <v>65</v>
      </c>
      <c r="E43" s="5"/>
      <c r="F43" s="5">
        <v>0</v>
      </c>
      <c r="G43" s="5">
        <v>0</v>
      </c>
      <c r="H43" s="28">
        <f t="shared" si="0"/>
        <v>0</v>
      </c>
      <c r="I43" s="28"/>
      <c r="J43" s="26"/>
      <c r="K43" s="26"/>
      <c r="L43" s="26"/>
      <c r="M43" s="22"/>
      <c r="N43" s="22"/>
    </row>
    <row r="44" spans="1:14" x14ac:dyDescent="0.25">
      <c r="A44" s="28">
        <f t="shared" si="2"/>
        <v>36</v>
      </c>
      <c r="B44" s="16">
        <v>2025</v>
      </c>
      <c r="C44" s="1" t="s">
        <v>32</v>
      </c>
      <c r="D44" s="2" t="s">
        <v>66</v>
      </c>
      <c r="E44" s="5"/>
      <c r="F44" s="5">
        <v>1</v>
      </c>
      <c r="G44" s="5">
        <v>5</v>
      </c>
      <c r="H44" s="28">
        <f t="shared" si="0"/>
        <v>6</v>
      </c>
      <c r="I44" s="28"/>
      <c r="J44" s="26"/>
      <c r="K44" s="26"/>
      <c r="L44" s="26"/>
      <c r="M44" s="22"/>
      <c r="N44" s="22"/>
    </row>
    <row r="45" spans="1:14" x14ac:dyDescent="0.25">
      <c r="A45" s="28">
        <f t="shared" si="2"/>
        <v>37</v>
      </c>
      <c r="B45" s="16"/>
      <c r="C45" s="1" t="s">
        <v>32</v>
      </c>
      <c r="D45" s="74" t="s">
        <v>67</v>
      </c>
      <c r="E45" s="5"/>
      <c r="F45" s="5">
        <v>0</v>
      </c>
      <c r="G45" s="5">
        <v>0</v>
      </c>
      <c r="H45" s="28">
        <f t="shared" si="0"/>
        <v>0</v>
      </c>
      <c r="I45" s="28"/>
      <c r="J45" s="26"/>
      <c r="K45" s="26"/>
      <c r="L45" s="26"/>
      <c r="M45" s="22"/>
      <c r="N45" s="22"/>
    </row>
    <row r="46" spans="1:14" x14ac:dyDescent="0.25">
      <c r="A46" s="28">
        <f t="shared" si="2"/>
        <v>38</v>
      </c>
      <c r="B46" s="16">
        <v>2025</v>
      </c>
      <c r="C46" s="1" t="s">
        <v>32</v>
      </c>
      <c r="D46" s="2" t="s">
        <v>68</v>
      </c>
      <c r="E46" s="5"/>
      <c r="F46" s="5">
        <v>0</v>
      </c>
      <c r="G46" s="5">
        <v>0</v>
      </c>
      <c r="H46" s="28">
        <f t="shared" si="0"/>
        <v>0</v>
      </c>
      <c r="I46" s="47"/>
      <c r="J46" s="26"/>
      <c r="K46" s="26"/>
      <c r="L46" s="26"/>
      <c r="M46" s="22"/>
      <c r="N46" s="22"/>
    </row>
    <row r="47" spans="1:14" x14ac:dyDescent="0.25">
      <c r="A47" s="28">
        <f t="shared" si="2"/>
        <v>39</v>
      </c>
      <c r="B47" s="16">
        <v>2025</v>
      </c>
      <c r="C47" s="1" t="s">
        <v>32</v>
      </c>
      <c r="D47" s="2" t="s">
        <v>69</v>
      </c>
      <c r="E47" s="5"/>
      <c r="F47" s="5">
        <v>0</v>
      </c>
      <c r="G47" s="5">
        <v>0</v>
      </c>
      <c r="H47" s="28">
        <f t="shared" si="0"/>
        <v>0</v>
      </c>
      <c r="I47" s="47"/>
      <c r="J47" s="26"/>
      <c r="K47" s="26"/>
      <c r="L47" s="26"/>
      <c r="M47" s="22"/>
      <c r="N47" s="22"/>
    </row>
    <row r="48" spans="1:14" x14ac:dyDescent="0.25">
      <c r="A48" s="28">
        <f t="shared" si="2"/>
        <v>40</v>
      </c>
      <c r="B48" s="16">
        <v>2025</v>
      </c>
      <c r="C48" s="1" t="s">
        <v>32</v>
      </c>
      <c r="D48" s="74" t="s">
        <v>331</v>
      </c>
      <c r="E48" s="5"/>
      <c r="F48" s="5">
        <v>2</v>
      </c>
      <c r="G48" s="5">
        <v>0</v>
      </c>
      <c r="H48" s="28"/>
      <c r="I48" s="47"/>
      <c r="J48" s="26"/>
      <c r="K48" s="26"/>
      <c r="L48" s="26"/>
      <c r="M48" s="22"/>
      <c r="N48" s="22"/>
    </row>
    <row r="49" spans="1:24" x14ac:dyDescent="0.25">
      <c r="A49" s="28">
        <f t="shared" si="2"/>
        <v>41</v>
      </c>
      <c r="B49" s="16">
        <v>2025</v>
      </c>
      <c r="C49" s="1" t="s">
        <v>32</v>
      </c>
      <c r="D49" s="2" t="s">
        <v>70</v>
      </c>
      <c r="E49" s="5"/>
      <c r="F49" s="5">
        <v>0</v>
      </c>
      <c r="G49" s="5">
        <v>0</v>
      </c>
      <c r="H49" s="28">
        <f t="shared" si="0"/>
        <v>0</v>
      </c>
      <c r="I49" s="28"/>
      <c r="J49" s="26"/>
      <c r="K49" s="26"/>
      <c r="L49" s="26"/>
      <c r="M49" s="22"/>
      <c r="N49" s="22"/>
    </row>
    <row r="50" spans="1:24" x14ac:dyDescent="0.25">
      <c r="A50" s="28">
        <f t="shared" si="2"/>
        <v>42</v>
      </c>
      <c r="B50" s="16">
        <v>2025</v>
      </c>
      <c r="C50" s="1" t="s">
        <v>32</v>
      </c>
      <c r="D50" s="2" t="s">
        <v>71</v>
      </c>
      <c r="E50" s="5"/>
      <c r="F50" s="5">
        <v>0</v>
      </c>
      <c r="G50" s="5">
        <v>0</v>
      </c>
      <c r="H50" s="28">
        <f t="shared" si="0"/>
        <v>0</v>
      </c>
      <c r="I50" s="28"/>
      <c r="J50" s="26"/>
      <c r="K50" s="26"/>
      <c r="L50" s="26"/>
      <c r="M50" s="22"/>
      <c r="N50" s="22"/>
    </row>
    <row r="51" spans="1:24" x14ac:dyDescent="0.25">
      <c r="A51" s="28">
        <f t="shared" si="2"/>
        <v>43</v>
      </c>
      <c r="B51" s="16">
        <v>2025</v>
      </c>
      <c r="C51" s="1" t="s">
        <v>32</v>
      </c>
      <c r="D51" s="2" t="s">
        <v>72</v>
      </c>
      <c r="E51" s="5"/>
      <c r="F51" s="5">
        <v>0</v>
      </c>
      <c r="G51" s="5">
        <v>0</v>
      </c>
      <c r="H51" s="28">
        <f t="shared" si="0"/>
        <v>0</v>
      </c>
      <c r="I51" s="28"/>
      <c r="J51" s="26"/>
      <c r="K51" s="26"/>
      <c r="L51" s="26"/>
      <c r="M51" s="22"/>
      <c r="N51" s="22"/>
    </row>
    <row r="52" spans="1:24" x14ac:dyDescent="0.25">
      <c r="A52" s="28">
        <f t="shared" si="2"/>
        <v>44</v>
      </c>
      <c r="B52" s="16">
        <v>2025</v>
      </c>
      <c r="C52" s="1" t="s">
        <v>37</v>
      </c>
      <c r="D52" s="2" t="s">
        <v>326</v>
      </c>
      <c r="E52" s="5"/>
      <c r="F52" s="5">
        <v>0</v>
      </c>
      <c r="G52" s="5">
        <v>0</v>
      </c>
      <c r="H52" s="28"/>
      <c r="I52" s="28"/>
      <c r="J52" s="26"/>
      <c r="K52" s="26"/>
      <c r="L52" s="26"/>
      <c r="M52" s="22"/>
      <c r="N52" s="22"/>
    </row>
    <row r="53" spans="1:24" x14ac:dyDescent="0.25">
      <c r="A53" s="28">
        <f t="shared" si="2"/>
        <v>45</v>
      </c>
      <c r="B53" s="16"/>
      <c r="C53" s="1" t="s">
        <v>32</v>
      </c>
      <c r="D53" s="2" t="s">
        <v>73</v>
      </c>
      <c r="E53" s="5"/>
      <c r="F53" s="5">
        <v>0</v>
      </c>
      <c r="G53" s="5">
        <v>0</v>
      </c>
      <c r="H53" s="28">
        <f t="shared" si="0"/>
        <v>0</v>
      </c>
      <c r="I53" s="28"/>
      <c r="J53" s="26"/>
      <c r="K53" s="26"/>
      <c r="L53" s="26"/>
      <c r="M53" s="22"/>
      <c r="N53" s="22"/>
    </row>
    <row r="54" spans="1:24" x14ac:dyDescent="0.25">
      <c r="A54" s="28">
        <f t="shared" si="2"/>
        <v>46</v>
      </c>
      <c r="B54" s="16">
        <v>2025</v>
      </c>
      <c r="C54" s="1" t="s">
        <v>37</v>
      </c>
      <c r="D54" s="2" t="s">
        <v>74</v>
      </c>
      <c r="E54" s="5"/>
      <c r="F54" s="5">
        <v>1</v>
      </c>
      <c r="G54" s="5">
        <v>0</v>
      </c>
      <c r="H54" s="28">
        <f t="shared" si="0"/>
        <v>1</v>
      </c>
      <c r="I54" s="47"/>
      <c r="J54" s="26"/>
      <c r="K54" s="26"/>
      <c r="L54" s="26"/>
      <c r="M54" s="22"/>
      <c r="N54" s="22"/>
    </row>
    <row r="55" spans="1:24" x14ac:dyDescent="0.25">
      <c r="A55" s="28">
        <f t="shared" ref="A55:A58" si="3">A54+1</f>
        <v>47</v>
      </c>
      <c r="B55" s="16">
        <v>2025</v>
      </c>
      <c r="C55" s="1" t="s">
        <v>37</v>
      </c>
      <c r="D55" s="2" t="s">
        <v>75</v>
      </c>
      <c r="E55" s="5"/>
      <c r="F55" s="5">
        <v>8</v>
      </c>
      <c r="G55" s="82">
        <v>27</v>
      </c>
      <c r="H55" s="28">
        <f t="shared" si="0"/>
        <v>35</v>
      </c>
      <c r="I55" s="47"/>
      <c r="J55" s="26"/>
      <c r="K55" s="26"/>
      <c r="L55" s="26"/>
      <c r="M55" s="22"/>
      <c r="N55" s="22"/>
      <c r="T55" s="22"/>
      <c r="U55" s="22"/>
      <c r="V55" s="22"/>
      <c r="W55" s="22"/>
      <c r="X55" s="22"/>
    </row>
    <row r="56" spans="1:24" x14ac:dyDescent="0.25">
      <c r="A56" s="28">
        <f t="shared" si="3"/>
        <v>48</v>
      </c>
      <c r="B56" s="16">
        <v>2025</v>
      </c>
      <c r="C56" s="1" t="s">
        <v>32</v>
      </c>
      <c r="D56" s="2" t="s">
        <v>76</v>
      </c>
      <c r="E56" s="5"/>
      <c r="F56" s="5">
        <v>0</v>
      </c>
      <c r="G56" s="5">
        <v>0</v>
      </c>
      <c r="H56" s="28">
        <f t="shared" si="0"/>
        <v>0</v>
      </c>
      <c r="I56" s="47"/>
      <c r="J56" s="26"/>
      <c r="K56" s="26"/>
      <c r="L56" s="17"/>
      <c r="M56" s="58"/>
      <c r="N56" s="59"/>
      <c r="O56" s="59"/>
      <c r="P56" s="57"/>
      <c r="Q56" s="58"/>
      <c r="R56" s="56"/>
      <c r="S56" s="57"/>
      <c r="T56" s="60"/>
      <c r="U56" s="60"/>
      <c r="V56" s="61"/>
      <c r="W56" s="62"/>
      <c r="X56" s="22"/>
    </row>
    <row r="57" spans="1:24" x14ac:dyDescent="0.25">
      <c r="A57" s="28">
        <f t="shared" si="3"/>
        <v>49</v>
      </c>
      <c r="B57" s="16"/>
      <c r="C57" s="1" t="s">
        <v>37</v>
      </c>
      <c r="D57" s="2" t="s">
        <v>77</v>
      </c>
      <c r="E57" s="5"/>
      <c r="F57" s="5">
        <v>0</v>
      </c>
      <c r="G57" s="5">
        <v>0</v>
      </c>
      <c r="H57" s="28">
        <f t="shared" si="0"/>
        <v>0</v>
      </c>
      <c r="I57" s="17"/>
      <c r="J57" s="55"/>
      <c r="K57" s="55"/>
      <c r="L57" s="26"/>
      <c r="M57" s="22"/>
      <c r="N57" s="22"/>
      <c r="T57" s="22"/>
      <c r="U57" s="22"/>
      <c r="V57" s="22"/>
      <c r="W57" s="22"/>
      <c r="X57" s="22"/>
    </row>
    <row r="58" spans="1:24" x14ac:dyDescent="0.25">
      <c r="A58" s="28">
        <f t="shared" si="3"/>
        <v>50</v>
      </c>
      <c r="B58" s="16">
        <v>2025</v>
      </c>
      <c r="C58" s="1" t="s">
        <v>32</v>
      </c>
      <c r="D58" s="2" t="s">
        <v>78</v>
      </c>
      <c r="E58" s="5"/>
      <c r="F58" s="5">
        <v>0</v>
      </c>
      <c r="G58" s="5">
        <v>0</v>
      </c>
      <c r="H58" s="28">
        <f t="shared" si="0"/>
        <v>0</v>
      </c>
      <c r="I58" s="47"/>
      <c r="J58" s="26"/>
      <c r="K58" s="26"/>
      <c r="L58" s="26"/>
      <c r="M58" s="22"/>
      <c r="N58" s="22"/>
    </row>
    <row r="59" spans="1:24" x14ac:dyDescent="0.25">
      <c r="A59" s="28">
        <f t="shared" ref="A59:A61" si="4">A58+1</f>
        <v>51</v>
      </c>
      <c r="B59" s="16"/>
      <c r="C59" s="1" t="s">
        <v>32</v>
      </c>
      <c r="D59" s="2" t="s">
        <v>79</v>
      </c>
      <c r="E59" s="5"/>
      <c r="F59" s="5">
        <v>0</v>
      </c>
      <c r="G59" s="5">
        <v>0</v>
      </c>
      <c r="H59" s="28">
        <f t="shared" si="0"/>
        <v>0</v>
      </c>
      <c r="I59" s="47"/>
      <c r="J59" s="26"/>
      <c r="K59" s="26"/>
      <c r="L59" s="26"/>
      <c r="M59" s="22"/>
      <c r="N59" s="22"/>
    </row>
    <row r="60" spans="1:24" x14ac:dyDescent="0.25">
      <c r="A60" s="28">
        <f t="shared" si="4"/>
        <v>52</v>
      </c>
      <c r="B60" s="16">
        <v>2025</v>
      </c>
      <c r="C60" s="1" t="s">
        <v>37</v>
      </c>
      <c r="D60" s="2" t="s">
        <v>80</v>
      </c>
      <c r="E60" s="5"/>
      <c r="F60" s="5">
        <v>4</v>
      </c>
      <c r="G60" s="82">
        <v>12</v>
      </c>
      <c r="H60" s="28">
        <f t="shared" si="0"/>
        <v>16</v>
      </c>
      <c r="I60" s="28"/>
      <c r="J60" s="26"/>
      <c r="K60" s="26"/>
      <c r="L60" s="26"/>
      <c r="M60" s="22"/>
      <c r="N60" s="22"/>
    </row>
    <row r="61" spans="1:24" x14ac:dyDescent="0.25">
      <c r="A61" s="28">
        <f t="shared" si="4"/>
        <v>53</v>
      </c>
      <c r="B61" s="16">
        <v>2025</v>
      </c>
      <c r="C61" s="1" t="s">
        <v>37</v>
      </c>
      <c r="D61" s="2" t="s">
        <v>81</v>
      </c>
      <c r="E61" s="5"/>
      <c r="F61" s="5">
        <v>0</v>
      </c>
      <c r="G61" s="5">
        <v>0</v>
      </c>
      <c r="H61" s="28">
        <f t="shared" si="0"/>
        <v>0</v>
      </c>
      <c r="I61" s="28"/>
      <c r="J61" s="26"/>
      <c r="K61" s="26"/>
      <c r="L61" s="26"/>
      <c r="M61" s="22"/>
      <c r="N61" s="22"/>
    </row>
    <row r="62" spans="1:24" x14ac:dyDescent="0.25">
      <c r="A62" s="28">
        <f t="shared" ref="A62:A70" si="5">A61+1</f>
        <v>54</v>
      </c>
      <c r="B62" s="77">
        <v>2025</v>
      </c>
      <c r="C62" s="1" t="s">
        <v>32</v>
      </c>
      <c r="D62" s="2" t="s">
        <v>82</v>
      </c>
      <c r="E62" s="5"/>
      <c r="F62" s="5">
        <v>0</v>
      </c>
      <c r="G62" s="5">
        <v>0</v>
      </c>
      <c r="H62" s="28">
        <f t="shared" si="0"/>
        <v>0</v>
      </c>
      <c r="I62" s="28"/>
      <c r="J62" s="26"/>
      <c r="K62" s="26"/>
      <c r="L62" s="26"/>
      <c r="M62" s="22"/>
      <c r="N62" s="22"/>
    </row>
    <row r="63" spans="1:24" x14ac:dyDescent="0.25">
      <c r="A63" s="28">
        <f t="shared" si="5"/>
        <v>55</v>
      </c>
      <c r="B63" s="16">
        <v>2025</v>
      </c>
      <c r="C63" s="1" t="s">
        <v>32</v>
      </c>
      <c r="D63" s="2" t="s">
        <v>83</v>
      </c>
      <c r="E63" s="5"/>
      <c r="F63" s="5">
        <v>0</v>
      </c>
      <c r="G63" s="5">
        <v>0</v>
      </c>
      <c r="H63" s="28">
        <f t="shared" si="0"/>
        <v>0</v>
      </c>
      <c r="I63" s="28"/>
      <c r="J63" s="26"/>
      <c r="K63" s="26"/>
      <c r="L63" s="26"/>
      <c r="M63" s="22"/>
      <c r="N63" s="22"/>
    </row>
    <row r="64" spans="1:24" x14ac:dyDescent="0.25">
      <c r="A64" s="28">
        <f t="shared" si="5"/>
        <v>56</v>
      </c>
      <c r="B64" s="16">
        <v>2025</v>
      </c>
      <c r="C64" s="1" t="s">
        <v>37</v>
      </c>
      <c r="D64" s="2" t="s">
        <v>84</v>
      </c>
      <c r="E64" s="5"/>
      <c r="F64" s="5">
        <v>0</v>
      </c>
      <c r="G64" s="5">
        <v>0</v>
      </c>
      <c r="H64" s="28">
        <f t="shared" si="0"/>
        <v>0</v>
      </c>
      <c r="I64" s="28"/>
      <c r="J64" s="26"/>
      <c r="K64" s="26"/>
      <c r="L64" s="26"/>
      <c r="M64" s="22"/>
      <c r="N64" s="22"/>
    </row>
    <row r="65" spans="1:14" x14ac:dyDescent="0.25">
      <c r="A65" s="28">
        <f t="shared" si="5"/>
        <v>57</v>
      </c>
      <c r="B65" s="16"/>
      <c r="C65" s="1" t="s">
        <v>32</v>
      </c>
      <c r="D65" s="2" t="s">
        <v>85</v>
      </c>
      <c r="E65" s="5"/>
      <c r="F65" s="5">
        <v>0</v>
      </c>
      <c r="G65" s="5">
        <v>0</v>
      </c>
      <c r="H65" s="28">
        <f t="shared" si="0"/>
        <v>0</v>
      </c>
      <c r="I65" s="28"/>
      <c r="J65" s="26"/>
      <c r="K65" s="26"/>
      <c r="L65" s="26"/>
      <c r="M65" s="22"/>
      <c r="N65" s="22"/>
    </row>
    <row r="66" spans="1:14" x14ac:dyDescent="0.25">
      <c r="A66" s="28">
        <f t="shared" si="5"/>
        <v>58</v>
      </c>
      <c r="B66" s="16">
        <v>2025</v>
      </c>
      <c r="C66" s="1" t="s">
        <v>37</v>
      </c>
      <c r="D66" s="2" t="s">
        <v>86</v>
      </c>
      <c r="E66" s="5"/>
      <c r="F66" s="5">
        <v>6</v>
      </c>
      <c r="G66" s="82">
        <v>21</v>
      </c>
      <c r="H66" s="28">
        <f t="shared" si="0"/>
        <v>27</v>
      </c>
      <c r="I66" s="28"/>
      <c r="J66" s="26"/>
      <c r="K66" s="26"/>
      <c r="L66" s="26"/>
      <c r="M66" s="22"/>
      <c r="N66" s="22"/>
    </row>
    <row r="67" spans="1:14" x14ac:dyDescent="0.25">
      <c r="A67" s="28">
        <f t="shared" si="5"/>
        <v>59</v>
      </c>
      <c r="B67" s="16">
        <v>2025</v>
      </c>
      <c r="C67" s="1" t="s">
        <v>32</v>
      </c>
      <c r="D67" s="2" t="s">
        <v>87</v>
      </c>
      <c r="E67" s="5"/>
      <c r="F67" s="5">
        <v>0</v>
      </c>
      <c r="G67" s="5">
        <v>0</v>
      </c>
      <c r="H67" s="28">
        <f t="shared" si="0"/>
        <v>0</v>
      </c>
      <c r="I67" s="28"/>
      <c r="J67" s="26"/>
      <c r="K67" s="26"/>
      <c r="L67" s="26"/>
      <c r="M67" s="22"/>
      <c r="N67" s="22"/>
    </row>
    <row r="68" spans="1:14" x14ac:dyDescent="0.25">
      <c r="A68" s="28">
        <f t="shared" si="5"/>
        <v>60</v>
      </c>
      <c r="B68" s="16">
        <v>2025</v>
      </c>
      <c r="C68" s="1" t="s">
        <v>37</v>
      </c>
      <c r="D68" s="2" t="s">
        <v>88</v>
      </c>
      <c r="E68" s="5"/>
      <c r="F68" s="5">
        <v>0</v>
      </c>
      <c r="G68" s="5">
        <v>0</v>
      </c>
      <c r="H68" s="28">
        <f t="shared" si="0"/>
        <v>0</v>
      </c>
      <c r="I68" s="28"/>
      <c r="J68" s="26"/>
      <c r="K68" s="26"/>
      <c r="L68" s="26"/>
      <c r="M68" s="22"/>
      <c r="N68" s="22"/>
    </row>
    <row r="69" spans="1:14" x14ac:dyDescent="0.25">
      <c r="A69" s="28">
        <f t="shared" si="5"/>
        <v>61</v>
      </c>
      <c r="B69" s="16"/>
      <c r="C69" s="1" t="s">
        <v>32</v>
      </c>
      <c r="D69" s="2" t="s">
        <v>89</v>
      </c>
      <c r="E69" s="5"/>
      <c r="F69" s="5">
        <v>0</v>
      </c>
      <c r="G69" s="5">
        <v>0</v>
      </c>
      <c r="H69" s="28">
        <f t="shared" si="0"/>
        <v>0</v>
      </c>
      <c r="I69" s="28"/>
      <c r="J69" s="26"/>
      <c r="K69" s="26"/>
      <c r="L69" s="26"/>
      <c r="M69" s="22"/>
      <c r="N69" s="22"/>
    </row>
    <row r="70" spans="1:14" x14ac:dyDescent="0.25">
      <c r="A70" s="28">
        <f t="shared" si="5"/>
        <v>62</v>
      </c>
      <c r="B70" s="16">
        <v>2025</v>
      </c>
      <c r="C70" s="63" t="s">
        <v>32</v>
      </c>
      <c r="D70" s="67" t="s">
        <v>90</v>
      </c>
      <c r="E70" s="5"/>
      <c r="F70" s="5">
        <v>4</v>
      </c>
      <c r="G70" s="82">
        <v>24</v>
      </c>
      <c r="H70" s="28">
        <f t="shared" si="0"/>
        <v>28</v>
      </c>
      <c r="I70" s="28"/>
      <c r="J70" s="26"/>
      <c r="K70" s="26"/>
      <c r="L70" s="26"/>
      <c r="M70" s="22"/>
      <c r="N70" s="22"/>
    </row>
    <row r="71" spans="1:14" x14ac:dyDescent="0.25">
      <c r="A71" s="28">
        <f t="shared" ref="A71:A122" si="6">A70+1</f>
        <v>63</v>
      </c>
      <c r="B71" s="91">
        <v>2025</v>
      </c>
      <c r="C71" s="1" t="s">
        <v>32</v>
      </c>
      <c r="D71" s="2" t="s">
        <v>91</v>
      </c>
      <c r="E71" s="5"/>
      <c r="F71" s="5">
        <v>4</v>
      </c>
      <c r="G71" s="82">
        <v>14</v>
      </c>
      <c r="H71" s="28">
        <f t="shared" si="0"/>
        <v>18</v>
      </c>
      <c r="I71" s="28"/>
      <c r="J71" s="26"/>
      <c r="K71" s="26"/>
      <c r="L71" s="26"/>
      <c r="M71" s="22"/>
      <c r="N71" s="22"/>
    </row>
    <row r="72" spans="1:14" x14ac:dyDescent="0.25">
      <c r="A72" s="28">
        <f t="shared" si="6"/>
        <v>64</v>
      </c>
      <c r="B72" s="91">
        <v>2025</v>
      </c>
      <c r="C72" s="1" t="s">
        <v>32</v>
      </c>
      <c r="D72" s="2" t="s">
        <v>339</v>
      </c>
      <c r="E72" s="5"/>
      <c r="F72" s="5">
        <v>1</v>
      </c>
      <c r="G72" s="82"/>
      <c r="H72" s="28"/>
      <c r="I72" s="28"/>
      <c r="J72" s="26"/>
      <c r="K72" s="26"/>
      <c r="L72" s="26"/>
      <c r="M72" s="22"/>
      <c r="N72" s="22"/>
    </row>
    <row r="73" spans="1:14" x14ac:dyDescent="0.25">
      <c r="A73" s="28">
        <f t="shared" si="6"/>
        <v>65</v>
      </c>
      <c r="B73" s="91">
        <v>2025</v>
      </c>
      <c r="C73" s="1" t="s">
        <v>32</v>
      </c>
      <c r="D73" s="74" t="s">
        <v>324</v>
      </c>
      <c r="E73" s="5"/>
      <c r="F73" s="5">
        <v>0</v>
      </c>
      <c r="G73" s="5">
        <v>0</v>
      </c>
      <c r="H73" s="28">
        <f t="shared" si="0"/>
        <v>0</v>
      </c>
      <c r="I73" s="28"/>
      <c r="J73" s="26"/>
      <c r="K73" s="26"/>
      <c r="L73" s="26"/>
      <c r="M73" s="22"/>
      <c r="N73" s="22"/>
    </row>
    <row r="74" spans="1:14" x14ac:dyDescent="0.25">
      <c r="A74" s="28">
        <f t="shared" si="6"/>
        <v>66</v>
      </c>
      <c r="B74" s="16">
        <v>2025</v>
      </c>
      <c r="C74" s="1" t="s">
        <v>32</v>
      </c>
      <c r="D74" s="67" t="s">
        <v>92</v>
      </c>
      <c r="E74" s="5"/>
      <c r="F74" s="5">
        <v>1</v>
      </c>
      <c r="G74" s="5">
        <v>9</v>
      </c>
      <c r="H74" s="28">
        <f t="shared" si="0"/>
        <v>10</v>
      </c>
      <c r="I74" s="28"/>
      <c r="J74" s="26"/>
      <c r="K74" s="26"/>
      <c r="L74" s="26"/>
      <c r="M74" s="22"/>
      <c r="N74" s="22"/>
    </row>
    <row r="75" spans="1:14" x14ac:dyDescent="0.25">
      <c r="A75" s="28">
        <f t="shared" si="6"/>
        <v>67</v>
      </c>
      <c r="B75" s="16">
        <v>2025</v>
      </c>
      <c r="C75" s="1" t="s">
        <v>37</v>
      </c>
      <c r="D75" s="6" t="s">
        <v>93</v>
      </c>
      <c r="E75" s="5"/>
      <c r="F75" s="5">
        <v>0</v>
      </c>
      <c r="G75" s="5">
        <v>0</v>
      </c>
      <c r="H75" s="28">
        <f t="shared" si="0"/>
        <v>0</v>
      </c>
      <c r="I75" s="28"/>
      <c r="J75" s="26"/>
      <c r="K75" s="26"/>
      <c r="L75" s="26"/>
      <c r="M75" s="22"/>
      <c r="N75" s="22"/>
    </row>
    <row r="76" spans="1:14" x14ac:dyDescent="0.25">
      <c r="A76" s="28">
        <f t="shared" si="6"/>
        <v>68</v>
      </c>
      <c r="B76" s="16">
        <v>2025</v>
      </c>
      <c r="C76" s="1" t="s">
        <v>32</v>
      </c>
      <c r="D76" s="6" t="s">
        <v>94</v>
      </c>
      <c r="E76" s="5"/>
      <c r="F76" s="5">
        <v>0</v>
      </c>
      <c r="G76" s="5">
        <v>0</v>
      </c>
      <c r="H76" s="28">
        <f t="shared" si="0"/>
        <v>0</v>
      </c>
      <c r="I76" s="28"/>
      <c r="J76" s="26"/>
      <c r="K76" s="26"/>
      <c r="L76" s="16"/>
      <c r="M76" s="22"/>
      <c r="N76" s="22"/>
    </row>
    <row r="77" spans="1:14" x14ac:dyDescent="0.25">
      <c r="A77" s="28">
        <f t="shared" si="6"/>
        <v>69</v>
      </c>
      <c r="B77" s="16">
        <v>2025</v>
      </c>
      <c r="C77" s="1" t="s">
        <v>37</v>
      </c>
      <c r="D77" s="2" t="s">
        <v>95</v>
      </c>
      <c r="E77" s="5"/>
      <c r="F77" s="5">
        <v>0</v>
      </c>
      <c r="G77" s="5">
        <v>0</v>
      </c>
      <c r="H77" s="28">
        <f t="shared" si="0"/>
        <v>0</v>
      </c>
      <c r="I77" s="28"/>
      <c r="J77" s="26"/>
      <c r="K77" s="38"/>
      <c r="L77" s="26"/>
      <c r="M77" s="22"/>
      <c r="N77" s="22"/>
    </row>
    <row r="78" spans="1:14" x14ac:dyDescent="0.25">
      <c r="A78" s="28">
        <f t="shared" si="6"/>
        <v>70</v>
      </c>
      <c r="B78" s="16">
        <v>2025</v>
      </c>
      <c r="C78" s="1" t="s">
        <v>32</v>
      </c>
      <c r="D78" s="2" t="s">
        <v>96</v>
      </c>
      <c r="E78" s="5"/>
      <c r="F78" s="5">
        <v>0</v>
      </c>
      <c r="G78" s="5">
        <v>0</v>
      </c>
      <c r="H78" s="28">
        <f t="shared" si="0"/>
        <v>0</v>
      </c>
      <c r="I78" s="28"/>
      <c r="J78" s="17"/>
      <c r="K78" s="26"/>
      <c r="L78" s="26"/>
      <c r="M78" s="22"/>
      <c r="N78" s="22"/>
    </row>
    <row r="79" spans="1:14" x14ac:dyDescent="0.25">
      <c r="A79" s="28">
        <f t="shared" si="6"/>
        <v>71</v>
      </c>
      <c r="B79" s="16">
        <v>2025</v>
      </c>
      <c r="C79" s="1" t="s">
        <v>37</v>
      </c>
      <c r="D79" s="2" t="s">
        <v>97</v>
      </c>
      <c r="E79" s="5"/>
      <c r="F79" s="5">
        <v>4</v>
      </c>
      <c r="G79" s="82">
        <v>18</v>
      </c>
      <c r="H79" s="28">
        <f t="shared" ref="H79:H144" si="7">+G79+F79+E79</f>
        <v>22</v>
      </c>
      <c r="I79" s="28"/>
      <c r="J79" s="26"/>
      <c r="K79" s="26"/>
      <c r="L79" s="26"/>
      <c r="M79" s="22"/>
      <c r="N79" s="22"/>
    </row>
    <row r="80" spans="1:14" x14ac:dyDescent="0.25">
      <c r="A80" s="28">
        <f t="shared" si="6"/>
        <v>72</v>
      </c>
      <c r="B80" s="16"/>
      <c r="C80" s="1" t="s">
        <v>37</v>
      </c>
      <c r="D80" s="74" t="s">
        <v>98</v>
      </c>
      <c r="E80" s="5"/>
      <c r="F80" s="5">
        <v>0</v>
      </c>
      <c r="G80" s="5">
        <v>0</v>
      </c>
      <c r="H80" s="28">
        <f t="shared" si="7"/>
        <v>0</v>
      </c>
      <c r="I80" s="28"/>
      <c r="J80" s="26"/>
      <c r="K80" s="26"/>
      <c r="L80" s="26"/>
      <c r="M80" s="22"/>
      <c r="N80" s="22"/>
    </row>
    <row r="81" spans="1:14" x14ac:dyDescent="0.25">
      <c r="A81" s="28">
        <f t="shared" si="6"/>
        <v>73</v>
      </c>
      <c r="B81" s="16">
        <v>2025</v>
      </c>
      <c r="C81" s="1" t="s">
        <v>32</v>
      </c>
      <c r="D81" s="81" t="s">
        <v>337</v>
      </c>
      <c r="E81" s="5"/>
      <c r="F81" s="5">
        <v>1</v>
      </c>
      <c r="G81" s="5">
        <v>0</v>
      </c>
      <c r="H81" s="28"/>
      <c r="I81" s="28"/>
      <c r="J81" s="26"/>
      <c r="K81" s="26"/>
      <c r="L81" s="26"/>
      <c r="M81" s="22"/>
      <c r="N81" s="22"/>
    </row>
    <row r="82" spans="1:14" x14ac:dyDescent="0.25">
      <c r="A82" s="28">
        <f t="shared" si="6"/>
        <v>74</v>
      </c>
      <c r="B82" s="16">
        <v>2025</v>
      </c>
      <c r="C82" s="1" t="s">
        <v>37</v>
      </c>
      <c r="D82" s="2" t="s">
        <v>99</v>
      </c>
      <c r="E82" s="5"/>
      <c r="F82" s="5">
        <v>0</v>
      </c>
      <c r="G82" s="82">
        <v>11</v>
      </c>
      <c r="H82" s="28">
        <f t="shared" si="7"/>
        <v>11</v>
      </c>
      <c r="I82" s="28"/>
      <c r="J82" s="26"/>
      <c r="K82" s="26"/>
      <c r="L82" s="26"/>
      <c r="M82" s="22"/>
      <c r="N82" s="22"/>
    </row>
    <row r="83" spans="1:14" x14ac:dyDescent="0.25">
      <c r="A83" s="28">
        <f t="shared" si="6"/>
        <v>75</v>
      </c>
      <c r="B83" s="90"/>
      <c r="C83" s="1" t="s">
        <v>37</v>
      </c>
      <c r="D83" s="2" t="s">
        <v>100</v>
      </c>
      <c r="E83" s="5"/>
      <c r="F83" s="5">
        <v>0</v>
      </c>
      <c r="G83" s="5">
        <v>0</v>
      </c>
      <c r="H83" s="28">
        <f t="shared" si="7"/>
        <v>0</v>
      </c>
      <c r="I83" s="28"/>
      <c r="J83" s="26"/>
      <c r="K83" s="26"/>
      <c r="L83" s="26"/>
      <c r="M83" s="22"/>
      <c r="N83" s="22"/>
    </row>
    <row r="84" spans="1:14" x14ac:dyDescent="0.25">
      <c r="A84" s="28">
        <f t="shared" si="6"/>
        <v>76</v>
      </c>
      <c r="B84" s="16">
        <v>2025</v>
      </c>
      <c r="C84" s="1" t="s">
        <v>32</v>
      </c>
      <c r="D84" s="2" t="s">
        <v>101</v>
      </c>
      <c r="E84" s="5"/>
      <c r="F84" s="5">
        <v>1</v>
      </c>
      <c r="G84" s="83">
        <v>8</v>
      </c>
      <c r="H84" s="28">
        <f t="shared" si="7"/>
        <v>9</v>
      </c>
      <c r="I84" s="28"/>
      <c r="J84" s="26"/>
      <c r="K84" s="26"/>
      <c r="L84" s="26"/>
      <c r="M84" s="22"/>
      <c r="N84" s="22"/>
    </row>
    <row r="85" spans="1:14" x14ac:dyDescent="0.25">
      <c r="A85" s="28">
        <f t="shared" si="6"/>
        <v>77</v>
      </c>
      <c r="B85" s="16">
        <v>2025</v>
      </c>
      <c r="C85" s="1" t="s">
        <v>37</v>
      </c>
      <c r="D85" s="2" t="s">
        <v>102</v>
      </c>
      <c r="E85" s="5"/>
      <c r="F85" s="5">
        <v>4</v>
      </c>
      <c r="G85" s="82">
        <v>18</v>
      </c>
      <c r="H85" s="28">
        <f t="shared" si="7"/>
        <v>22</v>
      </c>
      <c r="I85" s="48"/>
      <c r="J85" s="26"/>
      <c r="K85" s="26"/>
      <c r="L85" s="26"/>
      <c r="M85" s="22"/>
      <c r="N85" s="22"/>
    </row>
    <row r="86" spans="1:14" x14ac:dyDescent="0.25">
      <c r="A86" s="28">
        <f t="shared" si="6"/>
        <v>78</v>
      </c>
      <c r="B86" s="16">
        <v>2025</v>
      </c>
      <c r="C86" s="1" t="s">
        <v>32</v>
      </c>
      <c r="D86" s="2" t="s">
        <v>103</v>
      </c>
      <c r="E86" s="5"/>
      <c r="F86" s="5">
        <v>0</v>
      </c>
      <c r="G86" s="5">
        <v>0</v>
      </c>
      <c r="H86" s="28">
        <f t="shared" si="7"/>
        <v>0</v>
      </c>
      <c r="I86" s="28"/>
      <c r="J86" s="26"/>
      <c r="K86" s="26"/>
      <c r="L86" s="26"/>
      <c r="M86" s="22"/>
      <c r="N86" s="22"/>
    </row>
    <row r="87" spans="1:14" x14ac:dyDescent="0.25">
      <c r="A87" s="28">
        <f>A86+1</f>
        <v>79</v>
      </c>
      <c r="B87" s="16">
        <v>2025</v>
      </c>
      <c r="C87" s="1" t="s">
        <v>32</v>
      </c>
      <c r="D87" s="2" t="s">
        <v>104</v>
      </c>
      <c r="E87" s="5"/>
      <c r="F87" s="5">
        <v>5</v>
      </c>
      <c r="G87" s="82">
        <v>13</v>
      </c>
      <c r="H87" s="28">
        <f t="shared" si="7"/>
        <v>18</v>
      </c>
      <c r="I87" s="28"/>
      <c r="J87" s="26"/>
      <c r="K87" s="26"/>
      <c r="L87" s="26"/>
      <c r="M87" s="22"/>
      <c r="N87" s="22"/>
    </row>
    <row r="88" spans="1:14" x14ac:dyDescent="0.25">
      <c r="A88" s="28">
        <f t="shared" ref="A88:A92" si="8">A87+1</f>
        <v>80</v>
      </c>
      <c r="B88" s="16">
        <v>2025</v>
      </c>
      <c r="C88" s="63" t="s">
        <v>37</v>
      </c>
      <c r="D88" s="65" t="s">
        <v>105</v>
      </c>
      <c r="E88" s="5"/>
      <c r="F88" s="5">
        <v>0</v>
      </c>
      <c r="G88" s="5">
        <v>1</v>
      </c>
      <c r="H88" s="28">
        <f t="shared" si="7"/>
        <v>1</v>
      </c>
      <c r="I88" s="28"/>
      <c r="J88" s="26"/>
      <c r="K88" s="26"/>
      <c r="L88" s="26"/>
      <c r="M88" s="22"/>
      <c r="N88" s="22"/>
    </row>
    <row r="89" spans="1:14" x14ac:dyDescent="0.25">
      <c r="A89" s="28">
        <f t="shared" si="8"/>
        <v>81</v>
      </c>
      <c r="B89" s="16">
        <v>2025</v>
      </c>
      <c r="C89" s="1" t="s">
        <v>32</v>
      </c>
      <c r="D89" s="2" t="s">
        <v>106</v>
      </c>
      <c r="E89" s="5"/>
      <c r="F89" s="5">
        <v>3</v>
      </c>
      <c r="G89" s="5">
        <v>7</v>
      </c>
      <c r="H89" s="28">
        <f t="shared" si="7"/>
        <v>10</v>
      </c>
      <c r="I89" s="28"/>
      <c r="J89" s="26"/>
      <c r="K89" s="26"/>
      <c r="L89" s="26"/>
      <c r="M89" s="22"/>
      <c r="N89" s="22"/>
    </row>
    <row r="90" spans="1:14" x14ac:dyDescent="0.25">
      <c r="A90" s="28">
        <f t="shared" si="8"/>
        <v>82</v>
      </c>
      <c r="B90" s="16">
        <v>2025</v>
      </c>
      <c r="C90" s="63" t="s">
        <v>32</v>
      </c>
      <c r="D90" s="65" t="s">
        <v>107</v>
      </c>
      <c r="E90" s="5"/>
      <c r="F90" s="5">
        <v>0</v>
      </c>
      <c r="G90" s="5">
        <v>0</v>
      </c>
      <c r="H90" s="28">
        <f t="shared" si="7"/>
        <v>0</v>
      </c>
      <c r="I90" s="28"/>
      <c r="J90" s="26"/>
      <c r="K90" s="26"/>
      <c r="L90" s="26"/>
      <c r="M90" s="22"/>
      <c r="N90" s="22"/>
    </row>
    <row r="91" spans="1:14" x14ac:dyDescent="0.25">
      <c r="A91" s="28">
        <f t="shared" si="8"/>
        <v>83</v>
      </c>
      <c r="B91" s="16">
        <v>2025</v>
      </c>
      <c r="C91" s="1" t="s">
        <v>32</v>
      </c>
      <c r="D91" s="65" t="s">
        <v>108</v>
      </c>
      <c r="E91" s="5"/>
      <c r="F91" s="5">
        <v>0</v>
      </c>
      <c r="G91" s="5">
        <v>0</v>
      </c>
      <c r="H91" s="28">
        <f t="shared" si="7"/>
        <v>0</v>
      </c>
      <c r="I91" s="28"/>
      <c r="J91" s="26"/>
      <c r="K91" s="26"/>
      <c r="L91" s="26"/>
      <c r="M91" s="22"/>
      <c r="N91" s="22"/>
    </row>
    <row r="92" spans="1:14" x14ac:dyDescent="0.25">
      <c r="A92" s="28">
        <f t="shared" si="8"/>
        <v>84</v>
      </c>
      <c r="B92" s="16">
        <v>2025</v>
      </c>
      <c r="C92" s="63" t="s">
        <v>32</v>
      </c>
      <c r="D92" s="2" t="s">
        <v>109</v>
      </c>
      <c r="E92" s="5"/>
      <c r="F92" s="5">
        <v>2</v>
      </c>
      <c r="G92" s="85">
        <v>10</v>
      </c>
      <c r="H92" s="28">
        <f t="shared" si="7"/>
        <v>12</v>
      </c>
      <c r="I92" s="28"/>
      <c r="J92" s="26"/>
      <c r="K92" s="26"/>
      <c r="L92" s="26"/>
      <c r="M92" s="22"/>
      <c r="N92" s="22"/>
    </row>
    <row r="93" spans="1:14" x14ac:dyDescent="0.25">
      <c r="A93" s="28">
        <f>A92+1</f>
        <v>85</v>
      </c>
      <c r="B93" s="16">
        <v>2025</v>
      </c>
      <c r="C93" s="1" t="s">
        <v>37</v>
      </c>
      <c r="D93" s="2" t="s">
        <v>110</v>
      </c>
      <c r="E93" s="5"/>
      <c r="F93" s="5">
        <v>4</v>
      </c>
      <c r="G93" s="82">
        <v>15</v>
      </c>
      <c r="H93" s="28">
        <f t="shared" si="7"/>
        <v>19</v>
      </c>
      <c r="I93" s="28"/>
      <c r="J93" s="26"/>
      <c r="K93" s="26"/>
      <c r="L93" s="26"/>
      <c r="M93" s="22"/>
      <c r="N93" s="22"/>
    </row>
    <row r="94" spans="1:14" x14ac:dyDescent="0.25">
      <c r="A94" s="28">
        <f t="shared" ref="A94:A99" si="9">A93+1</f>
        <v>86</v>
      </c>
      <c r="B94" s="16">
        <v>2025</v>
      </c>
      <c r="C94" s="63" t="s">
        <v>32</v>
      </c>
      <c r="D94" s="65" t="s">
        <v>111</v>
      </c>
      <c r="E94" s="5"/>
      <c r="F94" s="5">
        <v>0</v>
      </c>
      <c r="G94" s="5">
        <v>0</v>
      </c>
      <c r="H94" s="28">
        <f t="shared" si="7"/>
        <v>0</v>
      </c>
      <c r="I94" s="28"/>
      <c r="J94" s="26"/>
      <c r="K94" s="26"/>
      <c r="L94" s="26"/>
      <c r="M94" s="22"/>
      <c r="N94" s="22"/>
    </row>
    <row r="95" spans="1:14" x14ac:dyDescent="0.25">
      <c r="A95" s="28">
        <f t="shared" si="9"/>
        <v>87</v>
      </c>
      <c r="B95" s="16"/>
      <c r="C95" s="63" t="s">
        <v>37</v>
      </c>
      <c r="D95" s="75" t="s">
        <v>112</v>
      </c>
      <c r="E95" s="5"/>
      <c r="F95" s="5">
        <v>0</v>
      </c>
      <c r="G95" s="5">
        <v>0</v>
      </c>
      <c r="H95" s="28">
        <f t="shared" si="7"/>
        <v>0</v>
      </c>
      <c r="I95" s="28"/>
      <c r="J95" s="26"/>
      <c r="K95" s="26"/>
      <c r="L95" s="26"/>
      <c r="M95" s="22"/>
      <c r="N95" s="22"/>
    </row>
    <row r="96" spans="1:14" x14ac:dyDescent="0.25">
      <c r="A96" s="28">
        <f t="shared" si="9"/>
        <v>88</v>
      </c>
      <c r="B96" s="16">
        <v>2025</v>
      </c>
      <c r="C96" s="1" t="s">
        <v>37</v>
      </c>
      <c r="D96" s="2" t="s">
        <v>113</v>
      </c>
      <c r="E96" s="5"/>
      <c r="F96" s="5">
        <v>0</v>
      </c>
      <c r="G96" s="5">
        <v>0</v>
      </c>
      <c r="H96" s="28">
        <f t="shared" si="7"/>
        <v>0</v>
      </c>
      <c r="I96" s="28"/>
      <c r="J96" s="26"/>
      <c r="K96" s="26"/>
      <c r="L96" s="26"/>
      <c r="M96" s="22"/>
      <c r="N96" s="22"/>
    </row>
    <row r="97" spans="1:14" x14ac:dyDescent="0.25">
      <c r="A97" s="28">
        <f t="shared" si="9"/>
        <v>89</v>
      </c>
      <c r="B97" s="16">
        <v>2025</v>
      </c>
      <c r="C97" s="1" t="s">
        <v>37</v>
      </c>
      <c r="D97" s="2" t="s">
        <v>114</v>
      </c>
      <c r="E97" s="5"/>
      <c r="F97" s="5">
        <v>1</v>
      </c>
      <c r="G97" s="5">
        <v>4</v>
      </c>
      <c r="H97" s="28">
        <f t="shared" si="7"/>
        <v>5</v>
      </c>
      <c r="I97" s="28"/>
      <c r="J97" s="26"/>
      <c r="K97" s="26"/>
      <c r="L97" s="26"/>
      <c r="M97" s="22"/>
      <c r="N97" s="22"/>
    </row>
    <row r="98" spans="1:14" x14ac:dyDescent="0.25">
      <c r="A98" s="28">
        <f t="shared" si="9"/>
        <v>90</v>
      </c>
      <c r="B98" s="16">
        <v>2025</v>
      </c>
      <c r="C98" s="1" t="s">
        <v>32</v>
      </c>
      <c r="D98" s="2" t="s">
        <v>115</v>
      </c>
      <c r="E98" s="5"/>
      <c r="F98" s="5">
        <v>0</v>
      </c>
      <c r="G98" s="5">
        <v>0</v>
      </c>
      <c r="H98" s="28">
        <f t="shared" si="7"/>
        <v>0</v>
      </c>
      <c r="I98" s="28"/>
      <c r="J98" s="26"/>
      <c r="K98" s="26"/>
      <c r="L98" s="26"/>
      <c r="M98" s="22"/>
      <c r="N98" s="22"/>
    </row>
    <row r="99" spans="1:14" x14ac:dyDescent="0.25">
      <c r="A99" s="28">
        <f t="shared" si="9"/>
        <v>91</v>
      </c>
      <c r="B99" s="16">
        <v>2025</v>
      </c>
      <c r="C99" s="1" t="s">
        <v>37</v>
      </c>
      <c r="D99" s="2" t="s">
        <v>116</v>
      </c>
      <c r="E99" s="5"/>
      <c r="F99" s="5">
        <v>0</v>
      </c>
      <c r="G99" s="5">
        <v>0</v>
      </c>
      <c r="H99" s="28">
        <f t="shared" si="7"/>
        <v>0</v>
      </c>
      <c r="I99" s="28"/>
      <c r="J99" s="26"/>
      <c r="K99" s="26"/>
      <c r="L99" s="26"/>
      <c r="M99" s="22"/>
      <c r="N99" s="22"/>
    </row>
    <row r="100" spans="1:14" x14ac:dyDescent="0.25">
      <c r="A100" s="28">
        <f t="shared" si="6"/>
        <v>92</v>
      </c>
      <c r="B100" s="16">
        <v>2025</v>
      </c>
      <c r="C100" s="1" t="s">
        <v>37</v>
      </c>
      <c r="D100" s="2" t="s">
        <v>117</v>
      </c>
      <c r="E100" s="5"/>
      <c r="F100" s="5">
        <v>2</v>
      </c>
      <c r="G100" s="82">
        <v>12</v>
      </c>
      <c r="H100" s="28">
        <f t="shared" si="7"/>
        <v>14</v>
      </c>
      <c r="I100" s="28"/>
      <c r="J100" s="26"/>
      <c r="K100" s="26"/>
      <c r="L100" s="26"/>
      <c r="M100" s="22"/>
      <c r="N100" s="22"/>
    </row>
    <row r="101" spans="1:14" x14ac:dyDescent="0.25">
      <c r="A101" s="28">
        <f t="shared" si="6"/>
        <v>93</v>
      </c>
      <c r="B101" s="16">
        <v>2025</v>
      </c>
      <c r="C101" s="1" t="s">
        <v>32</v>
      </c>
      <c r="D101" s="2" t="s">
        <v>118</v>
      </c>
      <c r="E101" s="5"/>
      <c r="F101" s="5">
        <v>0</v>
      </c>
      <c r="G101" s="5">
        <v>0</v>
      </c>
      <c r="H101" s="28">
        <f t="shared" si="7"/>
        <v>0</v>
      </c>
      <c r="I101" s="28"/>
      <c r="J101" s="26"/>
      <c r="K101" s="26"/>
      <c r="L101" s="26"/>
      <c r="M101" s="22"/>
      <c r="N101" s="22"/>
    </row>
    <row r="102" spans="1:14" x14ac:dyDescent="0.25">
      <c r="A102" s="28">
        <f t="shared" si="6"/>
        <v>94</v>
      </c>
      <c r="B102" s="16">
        <v>2025</v>
      </c>
      <c r="C102" s="1" t="s">
        <v>32</v>
      </c>
      <c r="D102" s="2" t="s">
        <v>119</v>
      </c>
      <c r="E102" s="5"/>
      <c r="F102" s="5">
        <v>0</v>
      </c>
      <c r="G102" s="5">
        <v>0</v>
      </c>
      <c r="H102" s="28">
        <f t="shared" si="7"/>
        <v>0</v>
      </c>
      <c r="I102" s="28"/>
      <c r="J102" s="26"/>
      <c r="K102" s="26"/>
      <c r="L102" s="26"/>
      <c r="M102" s="22"/>
      <c r="N102" s="22"/>
    </row>
    <row r="103" spans="1:14" x14ac:dyDescent="0.25">
      <c r="A103" s="28">
        <f t="shared" si="6"/>
        <v>95</v>
      </c>
      <c r="B103" s="90">
        <v>2025</v>
      </c>
      <c r="C103" s="1" t="s">
        <v>32</v>
      </c>
      <c r="D103" s="2" t="s">
        <v>120</v>
      </c>
      <c r="E103" s="5"/>
      <c r="F103" s="5">
        <v>0</v>
      </c>
      <c r="G103" s="5">
        <v>0</v>
      </c>
      <c r="H103" s="28">
        <f t="shared" si="7"/>
        <v>0</v>
      </c>
      <c r="I103" s="28"/>
      <c r="J103" s="26"/>
      <c r="K103" s="26"/>
      <c r="L103" s="26"/>
      <c r="M103" s="22"/>
      <c r="N103" s="22"/>
    </row>
    <row r="104" spans="1:14" x14ac:dyDescent="0.25">
      <c r="A104" s="28">
        <f t="shared" si="6"/>
        <v>96</v>
      </c>
      <c r="B104" s="16">
        <v>2025</v>
      </c>
      <c r="C104" s="1" t="s">
        <v>37</v>
      </c>
      <c r="D104" s="2" t="s">
        <v>121</v>
      </c>
      <c r="E104" s="5"/>
      <c r="F104" s="5">
        <v>0</v>
      </c>
      <c r="G104" s="5">
        <v>0</v>
      </c>
      <c r="H104" s="28">
        <f t="shared" si="7"/>
        <v>0</v>
      </c>
      <c r="I104" s="28"/>
      <c r="J104" s="26"/>
      <c r="K104" s="26"/>
      <c r="L104" s="26"/>
      <c r="M104" s="22"/>
      <c r="N104" s="22"/>
    </row>
    <row r="105" spans="1:14" x14ac:dyDescent="0.25">
      <c r="A105" s="28">
        <f t="shared" si="6"/>
        <v>97</v>
      </c>
      <c r="B105" s="16">
        <v>2025</v>
      </c>
      <c r="C105" s="1" t="s">
        <v>37</v>
      </c>
      <c r="D105" s="2" t="s">
        <v>122</v>
      </c>
      <c r="E105" s="5"/>
      <c r="F105" s="5">
        <v>1</v>
      </c>
      <c r="G105" s="5">
        <v>4</v>
      </c>
      <c r="H105" s="28">
        <f t="shared" si="7"/>
        <v>5</v>
      </c>
      <c r="I105" s="28"/>
      <c r="J105" s="26"/>
      <c r="K105" s="26"/>
      <c r="L105" s="26"/>
      <c r="M105" s="22"/>
      <c r="N105" s="22"/>
    </row>
    <row r="106" spans="1:14" x14ac:dyDescent="0.25">
      <c r="A106" s="28">
        <f t="shared" si="6"/>
        <v>98</v>
      </c>
      <c r="B106" s="16">
        <v>2025</v>
      </c>
      <c r="C106" s="1" t="s">
        <v>32</v>
      </c>
      <c r="D106" s="2" t="s">
        <v>123</v>
      </c>
      <c r="E106" s="5"/>
      <c r="F106" s="5">
        <v>0</v>
      </c>
      <c r="G106" s="5">
        <v>0</v>
      </c>
      <c r="H106" s="28">
        <f t="shared" si="7"/>
        <v>0</v>
      </c>
      <c r="I106" s="28"/>
      <c r="J106" s="26"/>
      <c r="K106" s="26"/>
      <c r="L106" s="26"/>
      <c r="M106" s="22"/>
      <c r="N106" s="22"/>
    </row>
    <row r="107" spans="1:14" x14ac:dyDescent="0.25">
      <c r="A107" s="28">
        <f t="shared" si="6"/>
        <v>99</v>
      </c>
      <c r="B107" s="16">
        <v>2025</v>
      </c>
      <c r="C107" s="1" t="s">
        <v>37</v>
      </c>
      <c r="D107" s="2" t="s">
        <v>124</v>
      </c>
      <c r="E107" s="5"/>
      <c r="F107" s="5">
        <v>0</v>
      </c>
      <c r="G107" s="5">
        <v>0</v>
      </c>
      <c r="H107" s="28">
        <f t="shared" si="7"/>
        <v>0</v>
      </c>
      <c r="I107" s="28"/>
      <c r="J107" s="26"/>
      <c r="K107" s="26"/>
      <c r="L107" s="26"/>
      <c r="M107" s="22"/>
      <c r="N107" s="22"/>
    </row>
    <row r="108" spans="1:14" x14ac:dyDescent="0.25">
      <c r="A108" s="28">
        <f t="shared" si="6"/>
        <v>100</v>
      </c>
      <c r="B108" s="16">
        <v>2025</v>
      </c>
      <c r="C108" s="1" t="s">
        <v>37</v>
      </c>
      <c r="D108" s="2" t="s">
        <v>125</v>
      </c>
      <c r="E108" s="5"/>
      <c r="F108" s="5">
        <v>3</v>
      </c>
      <c r="G108" s="82">
        <v>13</v>
      </c>
      <c r="H108" s="28">
        <f t="shared" si="7"/>
        <v>16</v>
      </c>
      <c r="I108" s="47"/>
      <c r="J108" s="26"/>
      <c r="K108" s="26"/>
      <c r="L108" s="26"/>
      <c r="M108" s="22"/>
      <c r="N108" s="22"/>
    </row>
    <row r="109" spans="1:14" x14ac:dyDescent="0.25">
      <c r="A109" s="28">
        <f t="shared" si="6"/>
        <v>101</v>
      </c>
      <c r="B109" s="16">
        <v>2025</v>
      </c>
      <c r="C109" s="1" t="s">
        <v>32</v>
      </c>
      <c r="D109" s="2" t="s">
        <v>126</v>
      </c>
      <c r="E109" s="5"/>
      <c r="F109" s="5">
        <v>3</v>
      </c>
      <c r="G109" s="82">
        <v>12</v>
      </c>
      <c r="H109" s="28">
        <f t="shared" si="7"/>
        <v>15</v>
      </c>
      <c r="I109" s="47"/>
      <c r="J109" s="26"/>
      <c r="K109" s="26"/>
      <c r="L109" s="26"/>
      <c r="M109" s="22"/>
      <c r="N109" s="22"/>
    </row>
    <row r="110" spans="1:14" x14ac:dyDescent="0.25">
      <c r="A110" s="28">
        <f t="shared" si="6"/>
        <v>102</v>
      </c>
      <c r="B110" s="16">
        <v>2025</v>
      </c>
      <c r="C110" s="1" t="s">
        <v>32</v>
      </c>
      <c r="D110" s="2" t="s">
        <v>127</v>
      </c>
      <c r="E110" s="5"/>
      <c r="F110" s="5">
        <v>0</v>
      </c>
      <c r="G110" s="5">
        <v>3</v>
      </c>
      <c r="H110" s="28">
        <f t="shared" si="7"/>
        <v>3</v>
      </c>
      <c r="I110" s="47"/>
      <c r="J110" s="26"/>
      <c r="K110" s="26"/>
      <c r="L110" s="26"/>
      <c r="M110" s="22"/>
      <c r="N110" s="22"/>
    </row>
    <row r="111" spans="1:14" x14ac:dyDescent="0.25">
      <c r="A111" s="28">
        <f t="shared" si="6"/>
        <v>103</v>
      </c>
      <c r="B111" s="16">
        <v>2025</v>
      </c>
      <c r="C111" s="1" t="s">
        <v>32</v>
      </c>
      <c r="D111" s="2" t="s">
        <v>128</v>
      </c>
      <c r="E111" s="5"/>
      <c r="F111" s="5">
        <v>0</v>
      </c>
      <c r="G111" s="5">
        <v>0</v>
      </c>
      <c r="H111" s="28">
        <f t="shared" si="7"/>
        <v>0</v>
      </c>
      <c r="I111" s="28"/>
      <c r="J111" s="26"/>
      <c r="K111" s="26"/>
      <c r="L111" s="26"/>
      <c r="M111" s="22"/>
      <c r="N111" s="22"/>
    </row>
    <row r="112" spans="1:14" x14ac:dyDescent="0.25">
      <c r="A112" s="28">
        <f t="shared" si="6"/>
        <v>104</v>
      </c>
      <c r="B112" s="16">
        <v>2025</v>
      </c>
      <c r="C112" s="1" t="s">
        <v>32</v>
      </c>
      <c r="D112" s="2" t="s">
        <v>325</v>
      </c>
      <c r="E112" s="5"/>
      <c r="F112" s="5">
        <v>3</v>
      </c>
      <c r="G112" s="5">
        <v>3</v>
      </c>
      <c r="H112" s="28">
        <f t="shared" si="7"/>
        <v>6</v>
      </c>
      <c r="I112" s="28"/>
      <c r="J112" s="26"/>
      <c r="K112" s="26"/>
      <c r="L112" s="26"/>
      <c r="M112" s="22"/>
      <c r="N112" s="22"/>
    </row>
    <row r="113" spans="1:14" x14ac:dyDescent="0.25">
      <c r="A113" s="28">
        <f t="shared" si="6"/>
        <v>105</v>
      </c>
      <c r="B113" s="16">
        <v>2025</v>
      </c>
      <c r="C113" s="1" t="s">
        <v>32</v>
      </c>
      <c r="D113" s="2" t="s">
        <v>129</v>
      </c>
      <c r="E113" s="5"/>
      <c r="F113" s="5">
        <v>4</v>
      </c>
      <c r="G113" s="82">
        <v>15</v>
      </c>
      <c r="H113" s="28">
        <f t="shared" si="7"/>
        <v>19</v>
      </c>
      <c r="I113" s="28"/>
      <c r="J113" s="26"/>
      <c r="K113" s="26"/>
      <c r="L113" s="26"/>
      <c r="M113" s="22"/>
      <c r="N113" s="22"/>
    </row>
    <row r="114" spans="1:14" x14ac:dyDescent="0.25">
      <c r="A114" s="28">
        <f t="shared" si="6"/>
        <v>106</v>
      </c>
      <c r="B114" s="16">
        <v>2025</v>
      </c>
      <c r="C114" s="1" t="s">
        <v>32</v>
      </c>
      <c r="D114" s="2" t="s">
        <v>130</v>
      </c>
      <c r="E114" s="5"/>
      <c r="F114" s="5">
        <v>1</v>
      </c>
      <c r="G114" s="82">
        <v>14</v>
      </c>
      <c r="H114" s="28">
        <f t="shared" si="7"/>
        <v>15</v>
      </c>
      <c r="I114" s="28"/>
      <c r="J114" s="26"/>
      <c r="K114" s="26"/>
      <c r="L114" s="26"/>
      <c r="M114" s="22"/>
      <c r="N114" s="22"/>
    </row>
    <row r="115" spans="1:14" x14ac:dyDescent="0.25">
      <c r="A115" s="28">
        <f t="shared" si="6"/>
        <v>107</v>
      </c>
      <c r="B115" s="16"/>
      <c r="C115" s="1" t="s">
        <v>32</v>
      </c>
      <c r="D115" s="2" t="s">
        <v>131</v>
      </c>
      <c r="E115" s="5"/>
      <c r="F115" s="5">
        <v>0</v>
      </c>
      <c r="G115" s="5">
        <v>0</v>
      </c>
      <c r="H115" s="28">
        <f t="shared" si="7"/>
        <v>0</v>
      </c>
      <c r="I115" s="28"/>
      <c r="J115" s="26"/>
      <c r="K115" s="26"/>
      <c r="L115" s="26"/>
      <c r="M115" s="22"/>
      <c r="N115" s="22"/>
    </row>
    <row r="116" spans="1:14" x14ac:dyDescent="0.25">
      <c r="A116" s="28">
        <f t="shared" si="6"/>
        <v>108</v>
      </c>
      <c r="B116" s="16"/>
      <c r="C116" s="1" t="s">
        <v>37</v>
      </c>
      <c r="D116" s="2" t="s">
        <v>132</v>
      </c>
      <c r="E116" s="5"/>
      <c r="F116" s="5">
        <v>0</v>
      </c>
      <c r="G116" s="5">
        <v>0</v>
      </c>
      <c r="H116" s="28">
        <f t="shared" si="7"/>
        <v>0</v>
      </c>
      <c r="I116" s="28"/>
      <c r="J116" s="26"/>
      <c r="K116" s="26"/>
      <c r="L116" s="26"/>
      <c r="M116" s="22"/>
      <c r="N116" s="22"/>
    </row>
    <row r="117" spans="1:14" x14ac:dyDescent="0.25">
      <c r="A117" s="28">
        <f t="shared" si="6"/>
        <v>109</v>
      </c>
      <c r="B117" s="16">
        <v>2025</v>
      </c>
      <c r="C117" s="1" t="s">
        <v>32</v>
      </c>
      <c r="D117" s="2" t="s">
        <v>133</v>
      </c>
      <c r="E117" s="5"/>
      <c r="F117" s="5">
        <v>8</v>
      </c>
      <c r="G117" s="82">
        <v>30</v>
      </c>
      <c r="H117" s="28">
        <f t="shared" si="7"/>
        <v>38</v>
      </c>
      <c r="I117" s="28"/>
      <c r="J117" s="26"/>
      <c r="K117" s="26"/>
      <c r="L117" s="26"/>
      <c r="M117" s="22"/>
      <c r="N117" s="22"/>
    </row>
    <row r="118" spans="1:14" x14ac:dyDescent="0.25">
      <c r="A118" s="28">
        <f t="shared" si="6"/>
        <v>110</v>
      </c>
      <c r="B118" s="16">
        <v>2025</v>
      </c>
      <c r="C118" s="1" t="s">
        <v>32</v>
      </c>
      <c r="D118" s="2" t="s">
        <v>134</v>
      </c>
      <c r="E118" s="5"/>
      <c r="F118" s="5">
        <v>0</v>
      </c>
      <c r="G118" s="5">
        <v>0</v>
      </c>
      <c r="H118" s="28">
        <f t="shared" si="7"/>
        <v>0</v>
      </c>
      <c r="I118" s="28"/>
      <c r="J118" s="26"/>
      <c r="K118" s="26"/>
      <c r="L118" s="26"/>
      <c r="M118" s="22"/>
      <c r="N118" s="22"/>
    </row>
    <row r="119" spans="1:14" x14ac:dyDescent="0.25">
      <c r="A119" s="28">
        <f t="shared" si="6"/>
        <v>111</v>
      </c>
      <c r="B119" s="79">
        <v>2025</v>
      </c>
      <c r="C119" s="1" t="s">
        <v>342</v>
      </c>
      <c r="D119" s="74" t="s">
        <v>343</v>
      </c>
      <c r="E119" s="5"/>
      <c r="F119" s="5">
        <v>0</v>
      </c>
      <c r="G119" s="5"/>
      <c r="H119" s="28"/>
      <c r="I119" s="28"/>
      <c r="J119" s="26"/>
      <c r="K119" s="26"/>
      <c r="L119" s="26"/>
      <c r="M119" s="22"/>
      <c r="N119" s="22"/>
    </row>
    <row r="120" spans="1:14" x14ac:dyDescent="0.25">
      <c r="A120" s="28">
        <f t="shared" si="6"/>
        <v>112</v>
      </c>
      <c r="B120" s="16">
        <v>2025</v>
      </c>
      <c r="C120" s="1" t="s">
        <v>32</v>
      </c>
      <c r="D120" s="74" t="s">
        <v>135</v>
      </c>
      <c r="E120" s="5"/>
      <c r="F120" s="5">
        <v>0</v>
      </c>
      <c r="G120" s="5">
        <v>0</v>
      </c>
      <c r="H120" s="28">
        <f t="shared" si="7"/>
        <v>0</v>
      </c>
      <c r="I120" s="28"/>
      <c r="J120" s="26"/>
      <c r="K120" s="26"/>
      <c r="L120" s="26"/>
      <c r="M120" s="22"/>
      <c r="N120" s="22"/>
    </row>
    <row r="121" spans="1:14" x14ac:dyDescent="0.25">
      <c r="A121" s="28">
        <f t="shared" si="6"/>
        <v>113</v>
      </c>
      <c r="B121" s="16">
        <v>2025</v>
      </c>
      <c r="C121" s="1" t="s">
        <v>32</v>
      </c>
      <c r="D121" s="2" t="s">
        <v>136</v>
      </c>
      <c r="E121" s="5"/>
      <c r="F121" s="5">
        <v>0</v>
      </c>
      <c r="G121" s="5">
        <v>0</v>
      </c>
      <c r="H121" s="28">
        <f t="shared" si="7"/>
        <v>0</v>
      </c>
      <c r="I121" s="28"/>
      <c r="J121" s="26"/>
      <c r="K121" s="26"/>
      <c r="L121" s="26"/>
      <c r="M121" s="22"/>
      <c r="N121" s="22"/>
    </row>
    <row r="122" spans="1:14" x14ac:dyDescent="0.25">
      <c r="A122" s="28">
        <f t="shared" si="6"/>
        <v>114</v>
      </c>
      <c r="B122" s="16">
        <v>2025</v>
      </c>
      <c r="C122" s="1" t="s">
        <v>37</v>
      </c>
      <c r="D122" s="2" t="s">
        <v>137</v>
      </c>
      <c r="E122" s="5"/>
      <c r="F122" s="5">
        <v>0</v>
      </c>
      <c r="G122" s="5">
        <v>0</v>
      </c>
      <c r="H122" s="28">
        <f t="shared" si="7"/>
        <v>0</v>
      </c>
      <c r="I122" s="28"/>
      <c r="J122" s="26"/>
      <c r="K122" s="26"/>
      <c r="L122" s="26"/>
      <c r="M122" s="22"/>
      <c r="N122" s="22"/>
    </row>
    <row r="123" spans="1:14" x14ac:dyDescent="0.25">
      <c r="A123" s="28">
        <f t="shared" ref="A123:A199" si="10">A122+1</f>
        <v>115</v>
      </c>
      <c r="B123" s="16">
        <v>2025</v>
      </c>
      <c r="C123" s="1" t="s">
        <v>37</v>
      </c>
      <c r="D123" s="74" t="s">
        <v>138</v>
      </c>
      <c r="E123" s="5"/>
      <c r="F123" s="5">
        <v>0</v>
      </c>
      <c r="G123" s="5">
        <v>0</v>
      </c>
      <c r="H123" s="28">
        <f t="shared" si="7"/>
        <v>0</v>
      </c>
      <c r="I123" s="28"/>
      <c r="J123" s="26"/>
      <c r="K123" s="26"/>
      <c r="L123" s="26"/>
      <c r="M123" s="22"/>
      <c r="N123" s="22"/>
    </row>
    <row r="124" spans="1:14" x14ac:dyDescent="0.25">
      <c r="A124" s="28">
        <f t="shared" si="10"/>
        <v>116</v>
      </c>
      <c r="B124" s="16"/>
      <c r="C124" s="1" t="s">
        <v>32</v>
      </c>
      <c r="D124" s="2" t="s">
        <v>139</v>
      </c>
      <c r="E124" s="5"/>
      <c r="F124" s="5">
        <v>0</v>
      </c>
      <c r="G124" s="5">
        <v>0</v>
      </c>
      <c r="H124" s="28">
        <f t="shared" si="7"/>
        <v>0</v>
      </c>
      <c r="I124" s="28"/>
      <c r="J124" s="26"/>
      <c r="K124" s="26"/>
      <c r="L124" s="26"/>
      <c r="M124" s="22"/>
      <c r="N124" s="22"/>
    </row>
    <row r="125" spans="1:14" x14ac:dyDescent="0.25">
      <c r="A125" s="28">
        <f t="shared" si="10"/>
        <v>117</v>
      </c>
      <c r="B125" s="16">
        <v>2025</v>
      </c>
      <c r="C125" s="1" t="s">
        <v>37</v>
      </c>
      <c r="D125" s="2" t="s">
        <v>140</v>
      </c>
      <c r="E125" s="5"/>
      <c r="F125" s="5">
        <v>0</v>
      </c>
      <c r="G125" s="5">
        <v>0</v>
      </c>
      <c r="H125" s="28">
        <f t="shared" si="7"/>
        <v>0</v>
      </c>
      <c r="I125" s="28"/>
      <c r="J125" s="26"/>
      <c r="K125" s="26"/>
      <c r="L125" s="26"/>
      <c r="M125" s="22"/>
      <c r="N125" s="22"/>
    </row>
    <row r="126" spans="1:14" x14ac:dyDescent="0.25">
      <c r="A126" s="28">
        <f t="shared" si="10"/>
        <v>118</v>
      </c>
      <c r="B126" s="16">
        <v>2025</v>
      </c>
      <c r="C126" s="1" t="s">
        <v>32</v>
      </c>
      <c r="D126" s="2" t="s">
        <v>141</v>
      </c>
      <c r="E126" s="5"/>
      <c r="F126" s="5">
        <v>0</v>
      </c>
      <c r="G126" s="5">
        <v>0</v>
      </c>
      <c r="H126" s="28">
        <f t="shared" si="7"/>
        <v>0</v>
      </c>
      <c r="I126" s="28"/>
      <c r="J126" s="26"/>
      <c r="K126" s="26"/>
      <c r="L126" s="26"/>
      <c r="M126" s="22"/>
      <c r="N126" s="22"/>
    </row>
    <row r="127" spans="1:14" x14ac:dyDescent="0.25">
      <c r="A127" s="28">
        <f t="shared" si="10"/>
        <v>119</v>
      </c>
      <c r="B127" s="16">
        <v>2025</v>
      </c>
      <c r="C127" s="1" t="s">
        <v>37</v>
      </c>
      <c r="D127" s="2" t="s">
        <v>142</v>
      </c>
      <c r="E127" s="5"/>
      <c r="F127" s="5">
        <v>0</v>
      </c>
      <c r="G127" s="5">
        <v>0</v>
      </c>
      <c r="H127" s="28">
        <f t="shared" si="7"/>
        <v>0</v>
      </c>
      <c r="I127" s="47"/>
      <c r="J127" s="26"/>
      <c r="K127" s="26"/>
      <c r="L127" s="26"/>
      <c r="M127" s="22"/>
      <c r="N127" s="22"/>
    </row>
    <row r="128" spans="1:14" x14ac:dyDescent="0.25">
      <c r="A128" s="28">
        <f t="shared" si="10"/>
        <v>120</v>
      </c>
      <c r="B128" s="16">
        <v>2025</v>
      </c>
      <c r="C128" s="1" t="s">
        <v>37</v>
      </c>
      <c r="D128" s="65" t="s">
        <v>143</v>
      </c>
      <c r="E128" s="5"/>
      <c r="F128" s="5">
        <v>3</v>
      </c>
      <c r="G128" s="82">
        <v>14</v>
      </c>
      <c r="H128" s="28">
        <f t="shared" si="7"/>
        <v>17</v>
      </c>
      <c r="I128" s="47"/>
      <c r="J128" s="26"/>
      <c r="K128" s="26"/>
      <c r="L128" s="26"/>
      <c r="M128" s="22"/>
      <c r="N128" s="22"/>
    </row>
    <row r="129" spans="1:14" x14ac:dyDescent="0.25">
      <c r="A129" s="28">
        <f t="shared" si="10"/>
        <v>121</v>
      </c>
      <c r="B129" s="16"/>
      <c r="C129" s="1" t="s">
        <v>32</v>
      </c>
      <c r="D129" s="65" t="s">
        <v>144</v>
      </c>
      <c r="E129" s="5"/>
      <c r="F129" s="5">
        <v>0</v>
      </c>
      <c r="G129" s="5">
        <v>0</v>
      </c>
      <c r="H129" s="28">
        <f t="shared" si="7"/>
        <v>0</v>
      </c>
      <c r="I129" s="47"/>
      <c r="J129" s="26"/>
      <c r="K129" s="26"/>
      <c r="L129" s="26"/>
      <c r="M129" s="22"/>
      <c r="N129" s="22"/>
    </row>
    <row r="130" spans="1:14" x14ac:dyDescent="0.25">
      <c r="A130" s="28">
        <f t="shared" si="10"/>
        <v>122</v>
      </c>
      <c r="B130" s="16">
        <v>2025</v>
      </c>
      <c r="C130" s="1" t="s">
        <v>32</v>
      </c>
      <c r="D130" s="2" t="s">
        <v>145</v>
      </c>
      <c r="E130" s="5"/>
      <c r="F130" s="5">
        <v>2</v>
      </c>
      <c r="G130" s="82">
        <v>10</v>
      </c>
      <c r="H130" s="28">
        <f t="shared" si="7"/>
        <v>12</v>
      </c>
      <c r="I130" s="28"/>
      <c r="J130" s="26"/>
      <c r="K130" s="26"/>
      <c r="L130" s="26"/>
      <c r="M130" s="22"/>
      <c r="N130" s="22"/>
    </row>
    <row r="131" spans="1:14" x14ac:dyDescent="0.25">
      <c r="A131" s="28">
        <f t="shared" si="10"/>
        <v>123</v>
      </c>
      <c r="B131" s="16">
        <v>2025</v>
      </c>
      <c r="C131" s="1" t="s">
        <v>32</v>
      </c>
      <c r="D131" s="2" t="s">
        <v>146</v>
      </c>
      <c r="E131" s="5"/>
      <c r="F131" s="5">
        <v>0</v>
      </c>
      <c r="G131" s="5">
        <v>5</v>
      </c>
      <c r="H131" s="28">
        <f t="shared" si="7"/>
        <v>5</v>
      </c>
      <c r="I131" s="28"/>
      <c r="J131" s="26"/>
      <c r="K131" s="26"/>
      <c r="L131" s="26"/>
      <c r="M131" s="22"/>
      <c r="N131" s="22"/>
    </row>
    <row r="132" spans="1:14" x14ac:dyDescent="0.25">
      <c r="A132" s="28">
        <f t="shared" si="10"/>
        <v>124</v>
      </c>
      <c r="B132" s="16">
        <v>2025</v>
      </c>
      <c r="C132" s="1" t="s">
        <v>32</v>
      </c>
      <c r="D132" s="2" t="s">
        <v>147</v>
      </c>
      <c r="E132" s="5"/>
      <c r="F132" s="5">
        <v>2</v>
      </c>
      <c r="G132" s="82">
        <v>22</v>
      </c>
      <c r="H132" s="28">
        <f t="shared" si="7"/>
        <v>24</v>
      </c>
      <c r="I132" s="28"/>
      <c r="J132" s="26"/>
      <c r="K132" s="26"/>
      <c r="L132" s="26"/>
      <c r="M132" s="22"/>
      <c r="N132" s="22"/>
    </row>
    <row r="133" spans="1:14" x14ac:dyDescent="0.25">
      <c r="A133" s="28">
        <f t="shared" si="10"/>
        <v>125</v>
      </c>
      <c r="B133" s="16">
        <v>2025</v>
      </c>
      <c r="C133" s="1" t="s">
        <v>32</v>
      </c>
      <c r="D133" s="2" t="s">
        <v>148</v>
      </c>
      <c r="E133" s="5"/>
      <c r="F133" s="5">
        <v>0</v>
      </c>
      <c r="G133" s="5">
        <v>0</v>
      </c>
      <c r="H133" s="28">
        <f t="shared" si="7"/>
        <v>0</v>
      </c>
      <c r="I133" s="47"/>
      <c r="J133" s="26"/>
      <c r="K133" s="26"/>
      <c r="L133" s="26"/>
      <c r="M133" s="22"/>
      <c r="N133" s="22"/>
    </row>
    <row r="134" spans="1:14" x14ac:dyDescent="0.25">
      <c r="A134" s="28">
        <f t="shared" si="10"/>
        <v>126</v>
      </c>
      <c r="B134" s="16">
        <v>2025</v>
      </c>
      <c r="C134" s="78" t="s">
        <v>32</v>
      </c>
      <c r="D134" s="2" t="s">
        <v>149</v>
      </c>
      <c r="E134" s="5"/>
      <c r="F134" s="5">
        <v>2</v>
      </c>
      <c r="G134" s="5">
        <v>3</v>
      </c>
      <c r="H134" s="28">
        <f t="shared" si="7"/>
        <v>5</v>
      </c>
      <c r="I134" s="47"/>
      <c r="J134" s="26"/>
      <c r="K134" s="26"/>
      <c r="L134" s="26"/>
      <c r="M134" s="22"/>
      <c r="N134" s="22"/>
    </row>
    <row r="135" spans="1:14" x14ac:dyDescent="0.25">
      <c r="A135" s="28">
        <f t="shared" si="10"/>
        <v>127</v>
      </c>
      <c r="B135" s="16">
        <v>2025</v>
      </c>
      <c r="C135" s="1" t="s">
        <v>32</v>
      </c>
      <c r="D135" s="2" t="s">
        <v>150</v>
      </c>
      <c r="E135" s="5"/>
      <c r="F135" s="5">
        <v>0</v>
      </c>
      <c r="G135" s="5">
        <v>0</v>
      </c>
      <c r="H135" s="28">
        <f t="shared" si="7"/>
        <v>0</v>
      </c>
      <c r="I135" s="47"/>
      <c r="J135" s="26"/>
      <c r="K135" s="26"/>
      <c r="L135" s="26"/>
      <c r="M135" s="22"/>
      <c r="N135" s="22"/>
    </row>
    <row r="136" spans="1:14" x14ac:dyDescent="0.25">
      <c r="A136" s="28">
        <f t="shared" si="10"/>
        <v>128</v>
      </c>
      <c r="B136" s="16">
        <v>2025</v>
      </c>
      <c r="C136" s="1" t="s">
        <v>32</v>
      </c>
      <c r="D136" s="2" t="s">
        <v>151</v>
      </c>
      <c r="E136" s="5"/>
      <c r="F136" s="5">
        <v>0</v>
      </c>
      <c r="G136" s="5">
        <v>1</v>
      </c>
      <c r="H136" s="28">
        <f t="shared" si="7"/>
        <v>1</v>
      </c>
      <c r="I136" s="28"/>
      <c r="J136" s="26"/>
      <c r="K136" s="26"/>
      <c r="L136" s="26"/>
      <c r="M136" s="22"/>
      <c r="N136" s="22"/>
    </row>
    <row r="137" spans="1:14" x14ac:dyDescent="0.25">
      <c r="A137" s="28">
        <f t="shared" si="10"/>
        <v>129</v>
      </c>
      <c r="B137" s="16"/>
      <c r="C137" s="1" t="s">
        <v>37</v>
      </c>
      <c r="D137" s="2" t="s">
        <v>152</v>
      </c>
      <c r="E137" s="5"/>
      <c r="F137" s="5">
        <v>0</v>
      </c>
      <c r="G137" s="5">
        <v>0</v>
      </c>
      <c r="H137" s="28">
        <f t="shared" si="7"/>
        <v>0</v>
      </c>
      <c r="I137" s="28"/>
      <c r="J137" s="26"/>
      <c r="K137" s="26"/>
      <c r="L137" s="26"/>
      <c r="M137" s="22"/>
      <c r="N137" s="22"/>
    </row>
    <row r="138" spans="1:14" x14ac:dyDescent="0.25">
      <c r="A138" s="28">
        <f t="shared" si="10"/>
        <v>130</v>
      </c>
      <c r="B138" s="16">
        <v>2025</v>
      </c>
      <c r="C138" s="1" t="s">
        <v>32</v>
      </c>
      <c r="D138" s="2" t="s">
        <v>153</v>
      </c>
      <c r="E138" s="5"/>
      <c r="F138" s="5">
        <v>3</v>
      </c>
      <c r="G138" s="5">
        <v>6</v>
      </c>
      <c r="H138" s="28">
        <f t="shared" si="7"/>
        <v>9</v>
      </c>
      <c r="I138" s="28"/>
      <c r="J138" s="26"/>
      <c r="K138" s="26"/>
      <c r="L138" s="26"/>
      <c r="M138" s="22"/>
      <c r="N138" s="22"/>
    </row>
    <row r="139" spans="1:14" x14ac:dyDescent="0.25">
      <c r="A139" s="28">
        <f t="shared" si="10"/>
        <v>131</v>
      </c>
      <c r="B139" s="16">
        <v>2025</v>
      </c>
      <c r="C139" s="1" t="s">
        <v>32</v>
      </c>
      <c r="D139" s="2" t="s">
        <v>154</v>
      </c>
      <c r="E139" s="5"/>
      <c r="F139" s="5">
        <v>2</v>
      </c>
      <c r="G139" s="5">
        <v>0</v>
      </c>
      <c r="H139" s="28">
        <f t="shared" si="7"/>
        <v>2</v>
      </c>
      <c r="I139" s="28"/>
      <c r="J139" s="26"/>
      <c r="K139" s="26"/>
      <c r="L139" s="26"/>
      <c r="M139" s="22"/>
      <c r="N139" s="22"/>
    </row>
    <row r="140" spans="1:14" x14ac:dyDescent="0.25">
      <c r="A140" s="28">
        <f t="shared" si="10"/>
        <v>132</v>
      </c>
      <c r="B140" s="16">
        <v>2025</v>
      </c>
      <c r="C140" s="1" t="s">
        <v>37</v>
      </c>
      <c r="D140" s="2" t="s">
        <v>155</v>
      </c>
      <c r="E140" s="5"/>
      <c r="F140" s="5">
        <v>0</v>
      </c>
      <c r="G140" s="5">
        <v>0</v>
      </c>
      <c r="H140" s="28">
        <f t="shared" si="7"/>
        <v>0</v>
      </c>
      <c r="I140" s="28"/>
      <c r="J140" s="26"/>
      <c r="K140" s="26"/>
      <c r="L140" s="26"/>
      <c r="M140" s="22"/>
      <c r="N140" s="22"/>
    </row>
    <row r="141" spans="1:14" x14ac:dyDescent="0.25">
      <c r="A141" s="28">
        <f t="shared" si="10"/>
        <v>133</v>
      </c>
      <c r="B141" s="16">
        <v>2025</v>
      </c>
      <c r="C141" s="1" t="s">
        <v>32</v>
      </c>
      <c r="D141" s="2" t="s">
        <v>156</v>
      </c>
      <c r="E141" s="5"/>
      <c r="F141" s="5">
        <v>4</v>
      </c>
      <c r="G141" s="82">
        <v>12</v>
      </c>
      <c r="H141" s="28">
        <f t="shared" si="7"/>
        <v>16</v>
      </c>
      <c r="I141" s="28"/>
      <c r="J141" s="26"/>
      <c r="K141" s="26"/>
      <c r="L141" s="26"/>
      <c r="M141" s="22"/>
      <c r="N141" s="22"/>
    </row>
    <row r="142" spans="1:14" x14ac:dyDescent="0.25">
      <c r="A142" s="28">
        <f t="shared" si="10"/>
        <v>134</v>
      </c>
      <c r="B142" s="16">
        <v>2025</v>
      </c>
      <c r="C142" s="1" t="s">
        <v>37</v>
      </c>
      <c r="D142" s="2" t="s">
        <v>157</v>
      </c>
      <c r="E142" s="5"/>
      <c r="F142" s="5">
        <v>0</v>
      </c>
      <c r="G142" s="5">
        <v>4</v>
      </c>
      <c r="H142" s="28">
        <f t="shared" si="7"/>
        <v>4</v>
      </c>
      <c r="I142" s="28"/>
      <c r="J142" s="26"/>
      <c r="K142" s="26"/>
      <c r="L142" s="26"/>
      <c r="M142" s="22"/>
      <c r="N142" s="22"/>
    </row>
    <row r="143" spans="1:14" x14ac:dyDescent="0.25">
      <c r="A143" s="28">
        <f t="shared" si="10"/>
        <v>135</v>
      </c>
      <c r="B143" s="16">
        <v>2025</v>
      </c>
      <c r="C143" s="1" t="s">
        <v>32</v>
      </c>
      <c r="D143" s="2" t="s">
        <v>158</v>
      </c>
      <c r="E143" s="5"/>
      <c r="F143" s="5">
        <v>0</v>
      </c>
      <c r="G143" s="5">
        <v>0</v>
      </c>
      <c r="H143" s="28">
        <f t="shared" si="7"/>
        <v>0</v>
      </c>
      <c r="I143" s="28"/>
      <c r="J143" s="26"/>
      <c r="K143" s="26"/>
      <c r="L143" s="26"/>
      <c r="M143" s="22"/>
      <c r="N143" s="22"/>
    </row>
    <row r="144" spans="1:14" x14ac:dyDescent="0.25">
      <c r="A144" s="28">
        <f t="shared" si="10"/>
        <v>136</v>
      </c>
      <c r="B144" s="16">
        <v>2025</v>
      </c>
      <c r="C144" s="1" t="s">
        <v>32</v>
      </c>
      <c r="D144" s="2" t="s">
        <v>159</v>
      </c>
      <c r="E144" s="5"/>
      <c r="F144" s="5">
        <v>0</v>
      </c>
      <c r="G144" s="5">
        <v>0</v>
      </c>
      <c r="H144" s="28">
        <f t="shared" si="7"/>
        <v>0</v>
      </c>
      <c r="I144" s="28"/>
      <c r="J144" s="26"/>
      <c r="K144" s="26"/>
      <c r="L144" s="26"/>
      <c r="M144" s="22"/>
      <c r="N144" s="22"/>
    </row>
    <row r="145" spans="1:14" x14ac:dyDescent="0.25">
      <c r="A145" s="28">
        <f t="shared" si="10"/>
        <v>137</v>
      </c>
      <c r="B145" s="16">
        <v>2025</v>
      </c>
      <c r="C145" s="1" t="s">
        <v>37</v>
      </c>
      <c r="D145" s="2" t="s">
        <v>160</v>
      </c>
      <c r="E145" s="5"/>
      <c r="F145" s="5">
        <v>0</v>
      </c>
      <c r="G145" s="5">
        <v>0</v>
      </c>
      <c r="H145" s="28">
        <f t="shared" ref="H145:H199" si="11">+G145+F145+E145</f>
        <v>0</v>
      </c>
      <c r="I145" s="28"/>
      <c r="J145" s="26"/>
      <c r="K145" s="26"/>
      <c r="L145" s="26"/>
      <c r="M145" s="22"/>
      <c r="N145" s="22"/>
    </row>
    <row r="146" spans="1:14" x14ac:dyDescent="0.25">
      <c r="A146" s="28">
        <f t="shared" si="10"/>
        <v>138</v>
      </c>
      <c r="B146" s="16"/>
      <c r="C146" s="1" t="s">
        <v>37</v>
      </c>
      <c r="D146" s="2" t="s">
        <v>161</v>
      </c>
      <c r="E146" s="5"/>
      <c r="F146" s="5">
        <v>0</v>
      </c>
      <c r="G146" s="5">
        <v>0</v>
      </c>
      <c r="H146" s="28">
        <f t="shared" si="11"/>
        <v>0</v>
      </c>
      <c r="I146" s="28"/>
      <c r="J146" s="26"/>
      <c r="K146" s="26"/>
      <c r="L146" s="26"/>
      <c r="M146" s="22"/>
      <c r="N146" s="22"/>
    </row>
    <row r="147" spans="1:14" x14ac:dyDescent="0.25">
      <c r="A147" s="28">
        <f t="shared" si="10"/>
        <v>139</v>
      </c>
      <c r="B147" s="16">
        <v>2025</v>
      </c>
      <c r="C147" s="1" t="s">
        <v>32</v>
      </c>
      <c r="D147" s="2" t="s">
        <v>162</v>
      </c>
      <c r="E147" s="5"/>
      <c r="F147" s="5">
        <v>2</v>
      </c>
      <c r="G147" s="82">
        <v>11</v>
      </c>
      <c r="H147" s="28">
        <f t="shared" si="11"/>
        <v>13</v>
      </c>
      <c r="I147" s="28"/>
      <c r="J147" s="26"/>
      <c r="K147" s="26"/>
      <c r="L147" s="26"/>
      <c r="M147" s="22"/>
      <c r="N147" s="22"/>
    </row>
    <row r="148" spans="1:14" x14ac:dyDescent="0.25">
      <c r="A148" s="28">
        <f t="shared" si="10"/>
        <v>140</v>
      </c>
      <c r="B148" s="16">
        <v>2025</v>
      </c>
      <c r="C148" s="1" t="s">
        <v>32</v>
      </c>
      <c r="D148" s="21" t="s">
        <v>163</v>
      </c>
      <c r="E148" s="5"/>
      <c r="F148" s="5">
        <v>0</v>
      </c>
      <c r="G148" s="5">
        <v>2</v>
      </c>
      <c r="H148" s="28">
        <f t="shared" si="11"/>
        <v>2</v>
      </c>
      <c r="I148" s="28"/>
      <c r="J148" s="26"/>
      <c r="K148" s="26"/>
      <c r="L148" s="26"/>
      <c r="M148" s="22"/>
      <c r="N148" s="22"/>
    </row>
    <row r="149" spans="1:14" x14ac:dyDescent="0.25">
      <c r="A149" s="28">
        <f t="shared" si="10"/>
        <v>141</v>
      </c>
      <c r="B149" s="16">
        <v>2025</v>
      </c>
      <c r="C149" s="1" t="s">
        <v>32</v>
      </c>
      <c r="D149" s="2" t="s">
        <v>164</v>
      </c>
      <c r="E149" s="5"/>
      <c r="F149" s="5">
        <v>0</v>
      </c>
      <c r="G149" s="5">
        <v>0</v>
      </c>
      <c r="H149" s="28">
        <f t="shared" si="11"/>
        <v>0</v>
      </c>
      <c r="I149" s="28"/>
      <c r="J149" s="26"/>
      <c r="K149" s="26"/>
      <c r="L149" s="26"/>
      <c r="M149" s="22"/>
      <c r="N149" s="22"/>
    </row>
    <row r="150" spans="1:14" x14ac:dyDescent="0.25">
      <c r="A150" s="28">
        <f t="shared" si="10"/>
        <v>142</v>
      </c>
      <c r="B150" s="77">
        <v>2025</v>
      </c>
      <c r="C150" s="93" t="s">
        <v>32</v>
      </c>
      <c r="D150" s="74" t="s">
        <v>347</v>
      </c>
      <c r="E150" s="5"/>
      <c r="F150" s="5"/>
      <c r="G150" s="5"/>
      <c r="H150" s="28"/>
      <c r="I150" s="28"/>
      <c r="J150" s="26"/>
      <c r="K150" s="26"/>
      <c r="L150" s="26"/>
      <c r="M150" s="22"/>
      <c r="N150" s="22"/>
    </row>
    <row r="151" spans="1:14" x14ac:dyDescent="0.25">
      <c r="A151" s="28">
        <f t="shared" si="10"/>
        <v>143</v>
      </c>
      <c r="B151" s="16"/>
      <c r="C151" s="1" t="s">
        <v>32</v>
      </c>
      <c r="D151" s="2" t="s">
        <v>165</v>
      </c>
      <c r="E151" s="5"/>
      <c r="F151" s="5">
        <v>0</v>
      </c>
      <c r="G151" s="5">
        <v>0</v>
      </c>
      <c r="H151" s="28">
        <f t="shared" si="11"/>
        <v>0</v>
      </c>
      <c r="I151" s="28"/>
      <c r="J151" s="26"/>
      <c r="K151" s="26"/>
      <c r="L151" s="26"/>
      <c r="M151" s="22"/>
      <c r="N151" s="22"/>
    </row>
    <row r="152" spans="1:14" x14ac:dyDescent="0.25">
      <c r="A152" s="28">
        <f t="shared" si="10"/>
        <v>144</v>
      </c>
      <c r="B152" s="16">
        <v>2025</v>
      </c>
      <c r="C152" s="1" t="s">
        <v>32</v>
      </c>
      <c r="D152" s="2" t="s">
        <v>166</v>
      </c>
      <c r="E152" s="5"/>
      <c r="F152" s="5">
        <v>2</v>
      </c>
      <c r="G152" s="82">
        <v>14</v>
      </c>
      <c r="H152" s="28">
        <f t="shared" si="11"/>
        <v>16</v>
      </c>
      <c r="I152" s="28"/>
      <c r="J152" s="26"/>
      <c r="K152" s="26"/>
      <c r="L152" s="26"/>
      <c r="M152" s="22"/>
      <c r="N152" s="22"/>
    </row>
    <row r="153" spans="1:14" x14ac:dyDescent="0.25">
      <c r="A153" s="28">
        <f t="shared" si="10"/>
        <v>145</v>
      </c>
      <c r="B153" s="16">
        <v>2025</v>
      </c>
      <c r="C153" s="1" t="s">
        <v>32</v>
      </c>
      <c r="D153" s="2" t="s">
        <v>167</v>
      </c>
      <c r="E153" s="5"/>
      <c r="F153" s="5">
        <v>4</v>
      </c>
      <c r="G153" s="82">
        <v>15</v>
      </c>
      <c r="H153" s="28">
        <f t="shared" si="11"/>
        <v>19</v>
      </c>
      <c r="I153" s="28"/>
      <c r="J153" s="26"/>
      <c r="K153" s="26"/>
      <c r="L153" s="26"/>
      <c r="M153" s="22"/>
      <c r="N153" s="22"/>
    </row>
    <row r="154" spans="1:14" x14ac:dyDescent="0.25">
      <c r="A154" s="28">
        <f t="shared" si="10"/>
        <v>146</v>
      </c>
      <c r="B154" s="16">
        <v>2025</v>
      </c>
      <c r="C154" s="1" t="s">
        <v>32</v>
      </c>
      <c r="D154" s="2" t="s">
        <v>168</v>
      </c>
      <c r="E154" s="5"/>
      <c r="F154" s="5">
        <v>0</v>
      </c>
      <c r="G154" s="5">
        <v>0</v>
      </c>
      <c r="H154" s="28">
        <f t="shared" si="11"/>
        <v>0</v>
      </c>
      <c r="I154" s="28"/>
      <c r="J154" s="26"/>
      <c r="K154" s="26"/>
      <c r="L154" s="26"/>
      <c r="M154" s="22"/>
      <c r="N154" s="22"/>
    </row>
    <row r="155" spans="1:14" x14ac:dyDescent="0.25">
      <c r="A155" s="28">
        <f t="shared" si="10"/>
        <v>147</v>
      </c>
      <c r="B155" s="16"/>
      <c r="C155" s="1" t="s">
        <v>32</v>
      </c>
      <c r="D155" s="2" t="s">
        <v>169</v>
      </c>
      <c r="E155" s="5"/>
      <c r="F155" s="5">
        <v>0</v>
      </c>
      <c r="G155" s="5">
        <v>0</v>
      </c>
      <c r="H155" s="28">
        <f t="shared" si="11"/>
        <v>0</v>
      </c>
      <c r="I155" s="28"/>
      <c r="J155" s="26"/>
      <c r="K155" s="26"/>
      <c r="L155" s="26"/>
      <c r="M155" s="22"/>
      <c r="N155" s="22"/>
    </row>
    <row r="156" spans="1:14" x14ac:dyDescent="0.25">
      <c r="A156" s="28">
        <f t="shared" si="10"/>
        <v>148</v>
      </c>
      <c r="B156" s="16">
        <v>2025</v>
      </c>
      <c r="C156" s="1" t="s">
        <v>37</v>
      </c>
      <c r="D156" s="2" t="s">
        <v>170</v>
      </c>
      <c r="E156" s="5"/>
      <c r="F156" s="5">
        <v>0</v>
      </c>
      <c r="G156" s="5">
        <v>0</v>
      </c>
      <c r="H156" s="28">
        <f t="shared" si="11"/>
        <v>0</v>
      </c>
      <c r="I156" s="28"/>
      <c r="J156" s="26"/>
      <c r="K156" s="26"/>
      <c r="L156" s="26"/>
      <c r="M156" s="22"/>
      <c r="N156" s="22"/>
    </row>
    <row r="157" spans="1:14" x14ac:dyDescent="0.25">
      <c r="A157" s="28">
        <f t="shared" si="10"/>
        <v>149</v>
      </c>
      <c r="B157" s="16"/>
      <c r="C157" s="1" t="s">
        <v>32</v>
      </c>
      <c r="D157" s="2" t="s">
        <v>171</v>
      </c>
      <c r="E157" s="5"/>
      <c r="F157" s="5">
        <v>0</v>
      </c>
      <c r="G157" s="5">
        <v>0</v>
      </c>
      <c r="H157" s="28">
        <f t="shared" si="11"/>
        <v>0</v>
      </c>
      <c r="I157" s="28"/>
      <c r="J157" s="26"/>
      <c r="K157" s="26"/>
      <c r="L157" s="26"/>
      <c r="M157" s="22"/>
      <c r="N157" s="22"/>
    </row>
    <row r="158" spans="1:14" x14ac:dyDescent="0.25">
      <c r="A158" s="28">
        <f t="shared" si="10"/>
        <v>150</v>
      </c>
      <c r="B158" s="16">
        <v>2025</v>
      </c>
      <c r="C158" s="1" t="s">
        <v>32</v>
      </c>
      <c r="D158" s="2" t="s">
        <v>172</v>
      </c>
      <c r="E158" s="5"/>
      <c r="F158" s="5">
        <v>0</v>
      </c>
      <c r="G158" s="5">
        <v>0</v>
      </c>
      <c r="H158" s="28">
        <f t="shared" si="11"/>
        <v>0</v>
      </c>
      <c r="I158" s="28"/>
      <c r="J158" s="26"/>
      <c r="K158" s="26"/>
      <c r="L158" s="26"/>
      <c r="M158" s="22"/>
      <c r="N158" s="22"/>
    </row>
    <row r="159" spans="1:14" x14ac:dyDescent="0.25">
      <c r="A159" s="28">
        <f t="shared" si="10"/>
        <v>151</v>
      </c>
      <c r="B159" s="16">
        <v>2025</v>
      </c>
      <c r="C159" s="1" t="s">
        <v>32</v>
      </c>
      <c r="D159" s="2" t="s">
        <v>173</v>
      </c>
      <c r="E159" s="5"/>
      <c r="F159" s="5">
        <v>7</v>
      </c>
      <c r="G159" s="82">
        <v>31</v>
      </c>
      <c r="H159" s="28">
        <f t="shared" si="11"/>
        <v>38</v>
      </c>
      <c r="I159" s="28"/>
      <c r="J159" s="26"/>
      <c r="K159" s="26"/>
      <c r="L159" s="26"/>
      <c r="M159" s="22"/>
      <c r="N159" s="22"/>
    </row>
    <row r="160" spans="1:14" x14ac:dyDescent="0.25">
      <c r="A160" s="28">
        <f t="shared" si="10"/>
        <v>152</v>
      </c>
      <c r="B160" s="16"/>
      <c r="C160" s="1" t="s">
        <v>37</v>
      </c>
      <c r="D160" s="2" t="s">
        <v>174</v>
      </c>
      <c r="E160" s="5"/>
      <c r="F160" s="5">
        <v>0</v>
      </c>
      <c r="G160" s="5">
        <v>0</v>
      </c>
      <c r="H160" s="28">
        <f t="shared" si="11"/>
        <v>0</v>
      </c>
      <c r="I160" s="28"/>
      <c r="J160" s="26"/>
      <c r="K160" s="26"/>
      <c r="L160" s="26"/>
      <c r="M160" s="22"/>
      <c r="N160" s="22"/>
    </row>
    <row r="161" spans="1:14" x14ac:dyDescent="0.25">
      <c r="A161" s="28">
        <f t="shared" si="10"/>
        <v>153</v>
      </c>
      <c r="B161" s="16">
        <v>2025</v>
      </c>
      <c r="C161" s="1" t="s">
        <v>32</v>
      </c>
      <c r="D161" s="2" t="s">
        <v>175</v>
      </c>
      <c r="E161" s="5"/>
      <c r="F161" s="5">
        <v>0</v>
      </c>
      <c r="G161" s="5">
        <v>0</v>
      </c>
      <c r="H161" s="28">
        <f t="shared" si="11"/>
        <v>0</v>
      </c>
      <c r="I161" s="28"/>
      <c r="J161" s="26"/>
      <c r="K161" s="26"/>
      <c r="L161" s="26"/>
      <c r="M161" s="22"/>
      <c r="N161" s="22"/>
    </row>
    <row r="162" spans="1:14" x14ac:dyDescent="0.25">
      <c r="A162" s="28">
        <f t="shared" si="10"/>
        <v>154</v>
      </c>
      <c r="B162" s="16">
        <v>2025</v>
      </c>
      <c r="C162" s="1" t="s">
        <v>37</v>
      </c>
      <c r="D162" s="2" t="s">
        <v>176</v>
      </c>
      <c r="E162" s="5"/>
      <c r="F162" s="5">
        <v>2</v>
      </c>
      <c r="G162" s="82">
        <v>11</v>
      </c>
      <c r="H162" s="28">
        <f t="shared" si="11"/>
        <v>13</v>
      </c>
      <c r="I162" s="28"/>
      <c r="J162" s="26"/>
      <c r="K162" s="26"/>
      <c r="L162" s="26"/>
      <c r="M162" s="22"/>
      <c r="N162" s="22"/>
    </row>
    <row r="163" spans="1:14" x14ac:dyDescent="0.25">
      <c r="A163" s="28">
        <f t="shared" si="10"/>
        <v>155</v>
      </c>
      <c r="B163" s="16">
        <v>2025</v>
      </c>
      <c r="C163" s="63" t="s">
        <v>32</v>
      </c>
      <c r="D163" s="65" t="s">
        <v>177</v>
      </c>
      <c r="E163" s="5"/>
      <c r="F163" s="5">
        <v>3</v>
      </c>
      <c r="G163" s="82">
        <v>11</v>
      </c>
      <c r="H163" s="28">
        <f t="shared" si="11"/>
        <v>14</v>
      </c>
      <c r="I163" s="28"/>
      <c r="J163" s="26"/>
      <c r="K163" s="26"/>
      <c r="L163" s="26"/>
      <c r="M163" s="22"/>
      <c r="N163" s="22"/>
    </row>
    <row r="164" spans="1:14" x14ac:dyDescent="0.25">
      <c r="A164" s="28">
        <f t="shared" si="10"/>
        <v>156</v>
      </c>
      <c r="B164" s="16">
        <v>2025</v>
      </c>
      <c r="C164" s="1" t="s">
        <v>37</v>
      </c>
      <c r="D164" s="2" t="s">
        <v>178</v>
      </c>
      <c r="E164" s="5"/>
      <c r="F164" s="5">
        <v>1</v>
      </c>
      <c r="G164" s="82">
        <v>11</v>
      </c>
      <c r="H164" s="28">
        <f t="shared" si="11"/>
        <v>12</v>
      </c>
      <c r="I164" s="28"/>
      <c r="J164" s="26"/>
      <c r="K164" s="26"/>
      <c r="L164" s="26"/>
      <c r="M164" s="22"/>
      <c r="N164" s="22"/>
    </row>
    <row r="165" spans="1:14" x14ac:dyDescent="0.25">
      <c r="A165" s="28">
        <f t="shared" si="10"/>
        <v>157</v>
      </c>
      <c r="B165" s="16">
        <v>2025</v>
      </c>
      <c r="C165" s="1" t="s">
        <v>32</v>
      </c>
      <c r="D165" s="2" t="s">
        <v>179</v>
      </c>
      <c r="E165" s="5"/>
      <c r="F165" s="5">
        <v>0</v>
      </c>
      <c r="G165" s="5">
        <v>0</v>
      </c>
      <c r="H165" s="28">
        <f t="shared" si="11"/>
        <v>0</v>
      </c>
      <c r="I165" s="28"/>
      <c r="J165" s="26"/>
      <c r="K165" s="26"/>
      <c r="L165" s="26"/>
      <c r="M165" s="22"/>
      <c r="N165" s="22"/>
    </row>
    <row r="166" spans="1:14" x14ac:dyDescent="0.25">
      <c r="A166" s="28">
        <f t="shared" si="10"/>
        <v>158</v>
      </c>
      <c r="B166" s="16">
        <v>2025</v>
      </c>
      <c r="C166" s="1" t="s">
        <v>37</v>
      </c>
      <c r="D166" s="2" t="s">
        <v>180</v>
      </c>
      <c r="E166" s="5"/>
      <c r="F166" s="5">
        <v>0</v>
      </c>
      <c r="G166" s="5">
        <v>7</v>
      </c>
      <c r="H166" s="28">
        <f t="shared" si="11"/>
        <v>7</v>
      </c>
      <c r="I166" s="28"/>
      <c r="J166" s="26"/>
      <c r="K166" s="26"/>
      <c r="L166" s="26"/>
      <c r="M166" s="22"/>
      <c r="N166" s="22"/>
    </row>
    <row r="167" spans="1:14" x14ac:dyDescent="0.25">
      <c r="A167" s="28">
        <f t="shared" si="10"/>
        <v>159</v>
      </c>
      <c r="B167" s="16">
        <v>2025</v>
      </c>
      <c r="C167" s="1" t="s">
        <v>32</v>
      </c>
      <c r="D167" s="2" t="s">
        <v>181</v>
      </c>
      <c r="E167" s="5"/>
      <c r="F167" s="5">
        <v>0</v>
      </c>
      <c r="G167" s="5">
        <v>6</v>
      </c>
      <c r="H167" s="28">
        <f t="shared" si="11"/>
        <v>6</v>
      </c>
      <c r="I167" s="28"/>
      <c r="J167" s="26"/>
      <c r="K167" s="26"/>
      <c r="L167" s="26"/>
      <c r="M167" s="22"/>
      <c r="N167" s="22"/>
    </row>
    <row r="168" spans="1:14" x14ac:dyDescent="0.25">
      <c r="A168" s="28">
        <f t="shared" si="10"/>
        <v>160</v>
      </c>
      <c r="B168" s="16"/>
      <c r="C168" s="1" t="s">
        <v>37</v>
      </c>
      <c r="D168" s="2" t="s">
        <v>182</v>
      </c>
      <c r="E168" s="5"/>
      <c r="F168" s="5">
        <v>0</v>
      </c>
      <c r="G168" s="5">
        <v>0</v>
      </c>
      <c r="H168" s="28">
        <f t="shared" si="11"/>
        <v>0</v>
      </c>
      <c r="I168" s="28"/>
      <c r="J168" s="26"/>
      <c r="K168" s="26"/>
      <c r="L168" s="26"/>
      <c r="M168" s="22"/>
      <c r="N168" s="22"/>
    </row>
    <row r="169" spans="1:14" x14ac:dyDescent="0.25">
      <c r="A169" s="28">
        <f t="shared" si="10"/>
        <v>161</v>
      </c>
      <c r="B169" s="16">
        <v>2025</v>
      </c>
      <c r="C169" s="1" t="s">
        <v>32</v>
      </c>
      <c r="D169" s="2" t="s">
        <v>183</v>
      </c>
      <c r="E169" s="5"/>
      <c r="F169" s="5">
        <v>0</v>
      </c>
      <c r="G169" s="5">
        <v>0</v>
      </c>
      <c r="H169" s="28">
        <f t="shared" si="11"/>
        <v>0</v>
      </c>
      <c r="I169" s="28"/>
      <c r="J169" s="26"/>
      <c r="K169" s="26"/>
      <c r="L169" s="26"/>
      <c r="M169" s="22"/>
      <c r="N169" s="22"/>
    </row>
    <row r="170" spans="1:14" x14ac:dyDescent="0.25">
      <c r="A170" s="28">
        <f t="shared" si="10"/>
        <v>162</v>
      </c>
      <c r="B170" s="77">
        <v>2025</v>
      </c>
      <c r="C170" s="93" t="s">
        <v>32</v>
      </c>
      <c r="D170" s="74" t="s">
        <v>346</v>
      </c>
      <c r="E170" s="5"/>
      <c r="F170" s="5"/>
      <c r="G170" s="5"/>
      <c r="H170" s="28"/>
      <c r="I170" s="28"/>
      <c r="J170" s="26"/>
      <c r="K170" s="26"/>
      <c r="L170" s="26"/>
      <c r="M170" s="22"/>
      <c r="N170" s="22"/>
    </row>
    <row r="171" spans="1:14" x14ac:dyDescent="0.25">
      <c r="A171" s="28">
        <f t="shared" si="10"/>
        <v>163</v>
      </c>
      <c r="B171" s="16">
        <v>2025</v>
      </c>
      <c r="C171" s="1" t="s">
        <v>32</v>
      </c>
      <c r="D171" s="65" t="s">
        <v>184</v>
      </c>
      <c r="E171" s="5"/>
      <c r="F171" s="5">
        <v>5</v>
      </c>
      <c r="G171" s="82">
        <v>10</v>
      </c>
      <c r="H171" s="28">
        <f t="shared" si="11"/>
        <v>15</v>
      </c>
      <c r="I171" s="28"/>
      <c r="J171" s="26"/>
      <c r="K171" s="26"/>
      <c r="L171" s="26"/>
      <c r="M171" s="22"/>
      <c r="N171" s="22"/>
    </row>
    <row r="172" spans="1:14" x14ac:dyDescent="0.25">
      <c r="A172" s="28">
        <f t="shared" si="10"/>
        <v>164</v>
      </c>
      <c r="B172" s="16">
        <v>2025</v>
      </c>
      <c r="C172" s="1" t="s">
        <v>32</v>
      </c>
      <c r="D172" s="80" t="s">
        <v>333</v>
      </c>
      <c r="E172" s="5"/>
      <c r="F172" s="5">
        <v>0</v>
      </c>
      <c r="G172" s="5">
        <v>0</v>
      </c>
      <c r="H172" s="28"/>
      <c r="I172" s="28"/>
      <c r="J172" s="26"/>
      <c r="K172" s="26"/>
      <c r="L172" s="26"/>
      <c r="M172" s="22"/>
      <c r="N172" s="22"/>
    </row>
    <row r="173" spans="1:14" x14ac:dyDescent="0.25">
      <c r="A173" s="28">
        <f t="shared" si="10"/>
        <v>165</v>
      </c>
      <c r="B173" s="16"/>
      <c r="C173" s="1" t="s">
        <v>32</v>
      </c>
      <c r="D173" s="2" t="s">
        <v>185</v>
      </c>
      <c r="E173" s="5"/>
      <c r="F173" s="5">
        <v>0</v>
      </c>
      <c r="G173" s="5">
        <v>0</v>
      </c>
      <c r="H173" s="28">
        <f t="shared" si="11"/>
        <v>0</v>
      </c>
      <c r="I173" s="28"/>
      <c r="J173" s="26"/>
      <c r="K173" s="26"/>
      <c r="L173" s="26"/>
      <c r="M173" s="22"/>
      <c r="N173" s="22"/>
    </row>
    <row r="174" spans="1:14" x14ac:dyDescent="0.25">
      <c r="A174" s="28">
        <f t="shared" si="10"/>
        <v>166</v>
      </c>
      <c r="B174" s="16">
        <v>2025</v>
      </c>
      <c r="C174" s="1" t="s">
        <v>32</v>
      </c>
      <c r="D174" s="65" t="s">
        <v>186</v>
      </c>
      <c r="E174" s="5"/>
      <c r="F174" s="5">
        <v>1</v>
      </c>
      <c r="G174" s="82">
        <v>12</v>
      </c>
      <c r="H174" s="28">
        <f t="shared" si="11"/>
        <v>13</v>
      </c>
      <c r="I174" s="47"/>
      <c r="J174" s="26"/>
      <c r="K174" s="26"/>
      <c r="L174" s="26"/>
      <c r="M174" s="22"/>
      <c r="N174" s="22"/>
    </row>
    <row r="175" spans="1:14" x14ac:dyDescent="0.25">
      <c r="A175" s="28">
        <f t="shared" si="10"/>
        <v>167</v>
      </c>
      <c r="B175" s="16">
        <v>2025</v>
      </c>
      <c r="C175" s="93" t="s">
        <v>32</v>
      </c>
      <c r="D175" s="75" t="s">
        <v>332</v>
      </c>
      <c r="E175" s="5"/>
      <c r="F175" s="5">
        <v>1</v>
      </c>
      <c r="G175" s="5">
        <v>0</v>
      </c>
      <c r="H175" s="28"/>
      <c r="I175" s="47"/>
      <c r="J175" s="26"/>
      <c r="K175" s="26"/>
      <c r="L175" s="26"/>
      <c r="M175" s="22"/>
      <c r="N175" s="22"/>
    </row>
    <row r="176" spans="1:14" x14ac:dyDescent="0.25">
      <c r="A176" s="28">
        <f t="shared" si="10"/>
        <v>168</v>
      </c>
      <c r="B176" s="16">
        <v>2025</v>
      </c>
      <c r="C176" s="1" t="s">
        <v>32</v>
      </c>
      <c r="D176" s="65" t="s">
        <v>327</v>
      </c>
      <c r="E176" s="5"/>
      <c r="F176" s="5">
        <v>3</v>
      </c>
      <c r="G176" s="5">
        <v>5</v>
      </c>
      <c r="H176" s="28">
        <f t="shared" si="11"/>
        <v>8</v>
      </c>
      <c r="I176" s="47"/>
      <c r="J176" s="26"/>
      <c r="K176" s="26"/>
      <c r="L176" s="26"/>
      <c r="M176" s="22"/>
      <c r="N176" s="22"/>
    </row>
    <row r="177" spans="1:14" x14ac:dyDescent="0.25">
      <c r="A177" s="28">
        <f t="shared" si="10"/>
        <v>169</v>
      </c>
      <c r="B177" s="16">
        <v>2025</v>
      </c>
      <c r="C177" s="1" t="s">
        <v>37</v>
      </c>
      <c r="D177" s="2" t="s">
        <v>187</v>
      </c>
      <c r="E177" s="5"/>
      <c r="F177" s="5">
        <v>1</v>
      </c>
      <c r="G177" s="84">
        <v>8</v>
      </c>
      <c r="H177" s="28">
        <f t="shared" si="11"/>
        <v>9</v>
      </c>
      <c r="I177" s="47"/>
      <c r="J177" s="26"/>
      <c r="K177" s="26"/>
      <c r="L177" s="26"/>
      <c r="M177" s="22"/>
      <c r="N177" s="22"/>
    </row>
    <row r="178" spans="1:14" x14ac:dyDescent="0.25">
      <c r="A178" s="28">
        <f t="shared" si="10"/>
        <v>170</v>
      </c>
      <c r="B178" s="16">
        <v>2025</v>
      </c>
      <c r="C178" s="1" t="s">
        <v>32</v>
      </c>
      <c r="D178" s="2" t="s">
        <v>188</v>
      </c>
      <c r="E178" s="5"/>
      <c r="F178" s="5">
        <v>0</v>
      </c>
      <c r="G178" s="5">
        <v>0</v>
      </c>
      <c r="H178" s="28">
        <f t="shared" si="11"/>
        <v>0</v>
      </c>
      <c r="I178" s="47"/>
      <c r="J178" s="26"/>
      <c r="K178" s="26"/>
      <c r="L178" s="26"/>
      <c r="M178" s="22"/>
      <c r="N178" s="22"/>
    </row>
    <row r="179" spans="1:14" x14ac:dyDescent="0.25">
      <c r="A179" s="28">
        <f t="shared" si="10"/>
        <v>171</v>
      </c>
      <c r="B179" s="16">
        <v>2025</v>
      </c>
      <c r="C179" s="1" t="s">
        <v>32</v>
      </c>
      <c r="D179" s="2" t="s">
        <v>189</v>
      </c>
      <c r="E179" s="5"/>
      <c r="F179" s="5">
        <v>0</v>
      </c>
      <c r="G179" s="5">
        <v>0</v>
      </c>
      <c r="H179" s="28">
        <f t="shared" si="11"/>
        <v>0</v>
      </c>
      <c r="I179" s="28"/>
      <c r="J179" s="26"/>
      <c r="K179" s="26"/>
      <c r="L179" s="26"/>
      <c r="M179" s="22"/>
      <c r="N179" s="22"/>
    </row>
    <row r="180" spans="1:14" x14ac:dyDescent="0.25">
      <c r="A180" s="28">
        <f t="shared" si="10"/>
        <v>172</v>
      </c>
      <c r="B180" s="16">
        <v>2025</v>
      </c>
      <c r="C180" s="1" t="s">
        <v>32</v>
      </c>
      <c r="D180" s="2" t="s">
        <v>190</v>
      </c>
      <c r="E180" s="5"/>
      <c r="F180" s="5">
        <v>0</v>
      </c>
      <c r="G180" s="5">
        <v>0</v>
      </c>
      <c r="H180" s="28">
        <f t="shared" si="11"/>
        <v>0</v>
      </c>
      <c r="I180" s="28"/>
      <c r="J180" s="26"/>
      <c r="K180" s="26"/>
      <c r="L180" s="26"/>
      <c r="M180" s="22"/>
      <c r="N180" s="22"/>
    </row>
    <row r="181" spans="1:14" x14ac:dyDescent="0.25">
      <c r="A181" s="28">
        <f t="shared" si="10"/>
        <v>173</v>
      </c>
      <c r="B181" s="16">
        <v>2025</v>
      </c>
      <c r="C181" s="1" t="s">
        <v>37</v>
      </c>
      <c r="D181" s="2" t="s">
        <v>191</v>
      </c>
      <c r="E181" s="5"/>
      <c r="F181" s="5">
        <v>0</v>
      </c>
      <c r="G181" s="5">
        <v>1</v>
      </c>
      <c r="H181" s="28">
        <f t="shared" si="11"/>
        <v>1</v>
      </c>
      <c r="I181" s="28"/>
      <c r="J181" s="26"/>
      <c r="K181" s="26"/>
      <c r="L181" s="26"/>
      <c r="M181" s="22"/>
      <c r="N181" s="22"/>
    </row>
    <row r="182" spans="1:14" x14ac:dyDescent="0.25">
      <c r="A182" s="28">
        <f t="shared" si="10"/>
        <v>174</v>
      </c>
      <c r="B182" s="16">
        <v>2025</v>
      </c>
      <c r="C182" s="1" t="s">
        <v>32</v>
      </c>
      <c r="D182" s="2" t="s">
        <v>192</v>
      </c>
      <c r="E182" s="5"/>
      <c r="F182" s="5">
        <v>2</v>
      </c>
      <c r="G182" s="82">
        <v>14</v>
      </c>
      <c r="H182" s="28">
        <f t="shared" si="11"/>
        <v>16</v>
      </c>
      <c r="I182" s="28"/>
      <c r="J182" s="26"/>
      <c r="K182" s="26"/>
      <c r="L182" s="26"/>
      <c r="M182" s="22"/>
      <c r="N182" s="22"/>
    </row>
    <row r="183" spans="1:14" x14ac:dyDescent="0.25">
      <c r="A183" s="28">
        <f t="shared" si="10"/>
        <v>175</v>
      </c>
      <c r="B183" s="16">
        <v>2025</v>
      </c>
      <c r="C183" s="1" t="s">
        <v>37</v>
      </c>
      <c r="D183" s="2" t="s">
        <v>193</v>
      </c>
      <c r="E183" s="5"/>
      <c r="F183" s="5">
        <v>5</v>
      </c>
      <c r="G183" s="82">
        <v>15</v>
      </c>
      <c r="H183" s="28">
        <f t="shared" si="11"/>
        <v>20</v>
      </c>
      <c r="I183" s="28"/>
      <c r="J183" s="26"/>
      <c r="K183" s="26"/>
      <c r="L183" s="26"/>
      <c r="M183" s="22"/>
      <c r="N183" s="22"/>
    </row>
    <row r="184" spans="1:14" x14ac:dyDescent="0.25">
      <c r="A184" s="28">
        <f t="shared" si="10"/>
        <v>176</v>
      </c>
      <c r="B184" s="16">
        <v>2025</v>
      </c>
      <c r="C184" s="93" t="s">
        <v>37</v>
      </c>
      <c r="D184" s="74" t="s">
        <v>334</v>
      </c>
      <c r="E184" s="5"/>
      <c r="F184" s="5">
        <v>0</v>
      </c>
      <c r="G184" s="5">
        <v>0</v>
      </c>
      <c r="H184" s="28"/>
      <c r="I184" s="28"/>
      <c r="J184" s="26"/>
      <c r="K184" s="26"/>
      <c r="L184" s="26"/>
      <c r="M184" s="22"/>
      <c r="N184" s="22"/>
    </row>
    <row r="185" spans="1:14" x14ac:dyDescent="0.25">
      <c r="A185" s="28">
        <f t="shared" si="10"/>
        <v>177</v>
      </c>
      <c r="B185" s="16"/>
      <c r="C185" s="1" t="s">
        <v>32</v>
      </c>
      <c r="D185" s="74" t="s">
        <v>194</v>
      </c>
      <c r="E185" s="5"/>
      <c r="F185" s="5">
        <v>0</v>
      </c>
      <c r="G185" s="5">
        <v>0</v>
      </c>
      <c r="H185" s="28">
        <f t="shared" si="11"/>
        <v>0</v>
      </c>
      <c r="I185" s="28"/>
      <c r="J185" s="26"/>
      <c r="K185" s="26"/>
      <c r="L185" s="26"/>
      <c r="M185" s="22"/>
      <c r="N185" s="22"/>
    </row>
    <row r="186" spans="1:14" x14ac:dyDescent="0.25">
      <c r="A186" s="28">
        <f t="shared" si="10"/>
        <v>178</v>
      </c>
      <c r="B186" s="16">
        <v>2025</v>
      </c>
      <c r="C186" s="1" t="s">
        <v>32</v>
      </c>
      <c r="D186" s="74" t="s">
        <v>195</v>
      </c>
      <c r="E186" s="5"/>
      <c r="F186" s="5">
        <v>0</v>
      </c>
      <c r="G186" s="5">
        <v>0</v>
      </c>
      <c r="H186" s="28">
        <f t="shared" si="11"/>
        <v>0</v>
      </c>
      <c r="I186" s="28"/>
      <c r="J186" s="26"/>
      <c r="K186" s="26"/>
      <c r="L186" s="26"/>
      <c r="M186" s="22"/>
      <c r="N186" s="22"/>
    </row>
    <row r="187" spans="1:14" x14ac:dyDescent="0.25">
      <c r="A187" s="28">
        <f t="shared" si="10"/>
        <v>179</v>
      </c>
      <c r="B187" s="16">
        <v>2025</v>
      </c>
      <c r="C187" s="1" t="s">
        <v>37</v>
      </c>
      <c r="D187" s="6" t="s">
        <v>196</v>
      </c>
      <c r="E187" s="5"/>
      <c r="F187" s="5">
        <v>1</v>
      </c>
      <c r="G187" s="82">
        <v>14</v>
      </c>
      <c r="H187" s="28">
        <f t="shared" si="11"/>
        <v>15</v>
      </c>
      <c r="I187" s="28"/>
      <c r="J187" s="26"/>
      <c r="K187" s="26"/>
      <c r="L187" s="26"/>
      <c r="M187" s="22"/>
      <c r="N187" s="22"/>
    </row>
    <row r="188" spans="1:14" x14ac:dyDescent="0.25">
      <c r="A188" s="28">
        <f t="shared" si="10"/>
        <v>180</v>
      </c>
      <c r="B188" s="16">
        <v>2025</v>
      </c>
      <c r="C188" s="1" t="s">
        <v>32</v>
      </c>
      <c r="D188" s="2" t="s">
        <v>197</v>
      </c>
      <c r="E188" s="5"/>
      <c r="F188" s="5">
        <v>1</v>
      </c>
      <c r="G188" s="5">
        <v>4</v>
      </c>
      <c r="H188" s="28">
        <f t="shared" si="11"/>
        <v>5</v>
      </c>
      <c r="I188" s="28"/>
      <c r="J188" s="26"/>
      <c r="K188" s="26"/>
      <c r="L188" s="26"/>
      <c r="M188" s="22"/>
    </row>
    <row r="189" spans="1:14" x14ac:dyDescent="0.25">
      <c r="A189" s="28">
        <f t="shared" si="10"/>
        <v>181</v>
      </c>
      <c r="B189" s="16">
        <v>2025</v>
      </c>
      <c r="C189" s="1" t="s">
        <v>32</v>
      </c>
      <c r="D189" s="2" t="s">
        <v>198</v>
      </c>
      <c r="E189" s="5"/>
      <c r="F189" s="5">
        <v>1</v>
      </c>
      <c r="G189" s="5">
        <v>5</v>
      </c>
      <c r="H189" s="28">
        <f t="shared" si="11"/>
        <v>6</v>
      </c>
      <c r="I189" s="28"/>
      <c r="J189" s="26"/>
      <c r="K189" s="26"/>
      <c r="L189" s="26"/>
      <c r="M189" s="22"/>
    </row>
    <row r="190" spans="1:14" x14ac:dyDescent="0.25">
      <c r="A190" s="28">
        <f t="shared" si="10"/>
        <v>182</v>
      </c>
      <c r="B190" s="16">
        <v>2025</v>
      </c>
      <c r="C190" s="1" t="s">
        <v>32</v>
      </c>
      <c r="D190" s="2" t="s">
        <v>199</v>
      </c>
      <c r="E190" s="5"/>
      <c r="F190" s="5">
        <v>0</v>
      </c>
      <c r="G190" s="5">
        <v>6</v>
      </c>
      <c r="H190" s="28">
        <f t="shared" si="11"/>
        <v>6</v>
      </c>
      <c r="I190" s="28"/>
      <c r="J190" s="26"/>
      <c r="K190" s="26"/>
      <c r="L190" s="26"/>
      <c r="M190" s="22"/>
    </row>
    <row r="191" spans="1:14" x14ac:dyDescent="0.25">
      <c r="A191" s="28">
        <f t="shared" si="10"/>
        <v>183</v>
      </c>
      <c r="B191" s="16"/>
      <c r="C191" s="1" t="s">
        <v>37</v>
      </c>
      <c r="D191" s="2" t="s">
        <v>200</v>
      </c>
      <c r="E191" s="5"/>
      <c r="F191" s="5">
        <v>0</v>
      </c>
      <c r="G191" s="5">
        <v>0</v>
      </c>
      <c r="H191" s="28">
        <f t="shared" si="11"/>
        <v>0</v>
      </c>
      <c r="I191" s="28"/>
      <c r="J191" s="26"/>
      <c r="K191" s="26"/>
      <c r="L191" s="26"/>
      <c r="M191" s="22"/>
    </row>
    <row r="192" spans="1:14" x14ac:dyDescent="0.25">
      <c r="A192" s="28">
        <f t="shared" si="10"/>
        <v>184</v>
      </c>
      <c r="B192" s="16">
        <v>2025</v>
      </c>
      <c r="C192" s="1"/>
      <c r="D192" s="2" t="s">
        <v>201</v>
      </c>
      <c r="E192" s="5"/>
      <c r="F192" s="5">
        <v>0</v>
      </c>
      <c r="G192" s="5">
        <v>0</v>
      </c>
      <c r="H192" s="28">
        <f t="shared" si="11"/>
        <v>0</v>
      </c>
      <c r="I192" s="28"/>
      <c r="J192" s="26"/>
      <c r="K192" s="26"/>
      <c r="L192" s="26"/>
      <c r="M192" s="22"/>
    </row>
    <row r="193" spans="1:13" x14ac:dyDescent="0.25">
      <c r="A193" s="28">
        <f t="shared" si="10"/>
        <v>185</v>
      </c>
      <c r="B193" s="16">
        <v>2025</v>
      </c>
      <c r="C193" s="1"/>
      <c r="D193" s="2" t="s">
        <v>202</v>
      </c>
      <c r="E193" s="5"/>
      <c r="F193" s="5">
        <v>0</v>
      </c>
      <c r="G193" s="5">
        <v>0</v>
      </c>
      <c r="H193" s="28">
        <f t="shared" si="11"/>
        <v>0</v>
      </c>
      <c r="I193" s="28"/>
      <c r="J193" s="26"/>
      <c r="K193" s="26"/>
      <c r="L193" s="26"/>
      <c r="M193" s="22"/>
    </row>
    <row r="194" spans="1:13" x14ac:dyDescent="0.25">
      <c r="A194" s="28">
        <f t="shared" si="10"/>
        <v>186</v>
      </c>
      <c r="B194" s="16">
        <v>2025</v>
      </c>
      <c r="C194" s="1"/>
      <c r="D194" s="74" t="s">
        <v>203</v>
      </c>
      <c r="E194" s="5"/>
      <c r="F194" s="5">
        <v>0</v>
      </c>
      <c r="G194" s="5">
        <v>0</v>
      </c>
      <c r="H194" s="28">
        <f t="shared" si="11"/>
        <v>0</v>
      </c>
      <c r="I194" s="28"/>
      <c r="J194" s="26"/>
      <c r="K194" s="26"/>
      <c r="L194" s="26"/>
      <c r="M194" s="22"/>
    </row>
    <row r="195" spans="1:13" x14ac:dyDescent="0.25">
      <c r="A195" s="28">
        <f t="shared" si="10"/>
        <v>187</v>
      </c>
      <c r="B195" s="16">
        <v>2025</v>
      </c>
      <c r="C195" s="1"/>
      <c r="D195" s="74" t="s">
        <v>204</v>
      </c>
      <c r="E195" s="5"/>
      <c r="F195" s="5">
        <v>0</v>
      </c>
      <c r="G195" s="5">
        <v>0</v>
      </c>
      <c r="H195" s="28">
        <f t="shared" si="11"/>
        <v>0</v>
      </c>
      <c r="I195" s="28"/>
      <c r="J195" s="26"/>
      <c r="K195" s="26"/>
      <c r="L195" s="26"/>
      <c r="M195" s="22"/>
    </row>
    <row r="196" spans="1:13" x14ac:dyDescent="0.25">
      <c r="A196" s="28">
        <f t="shared" si="10"/>
        <v>188</v>
      </c>
      <c r="B196" s="16">
        <v>2025</v>
      </c>
      <c r="C196" s="1"/>
      <c r="D196" s="2" t="s">
        <v>205</v>
      </c>
      <c r="E196" s="5"/>
      <c r="F196" s="5">
        <v>2</v>
      </c>
      <c r="G196" s="82">
        <v>13</v>
      </c>
      <c r="H196" s="28">
        <f t="shared" si="11"/>
        <v>15</v>
      </c>
      <c r="I196" s="28"/>
      <c r="J196" s="26"/>
      <c r="K196" s="26"/>
      <c r="L196" s="26"/>
      <c r="M196" s="22"/>
    </row>
    <row r="197" spans="1:13" x14ac:dyDescent="0.25">
      <c r="A197" s="28">
        <f t="shared" si="10"/>
        <v>189</v>
      </c>
      <c r="B197" s="16">
        <v>2025</v>
      </c>
      <c r="C197" s="1"/>
      <c r="D197" s="74" t="s">
        <v>206</v>
      </c>
      <c r="E197" s="5"/>
      <c r="F197" s="5">
        <v>0</v>
      </c>
      <c r="G197" s="5">
        <v>0</v>
      </c>
      <c r="H197" s="28">
        <f t="shared" si="11"/>
        <v>0</v>
      </c>
      <c r="I197" s="28"/>
      <c r="J197" s="26"/>
      <c r="K197" s="26"/>
      <c r="L197" s="26"/>
      <c r="M197" s="22"/>
    </row>
    <row r="198" spans="1:13" x14ac:dyDescent="0.25">
      <c r="A198" s="28">
        <f t="shared" si="10"/>
        <v>190</v>
      </c>
      <c r="B198" s="16">
        <v>2025</v>
      </c>
      <c r="C198" s="1"/>
      <c r="D198" s="2" t="s">
        <v>207</v>
      </c>
      <c r="E198" s="5"/>
      <c r="F198" s="5">
        <v>0</v>
      </c>
      <c r="G198" s="5">
        <v>0</v>
      </c>
      <c r="H198" s="28">
        <f t="shared" si="11"/>
        <v>0</v>
      </c>
      <c r="I198" s="28"/>
      <c r="J198" s="26"/>
      <c r="K198" s="26"/>
      <c r="L198" s="26"/>
      <c r="M198" s="22"/>
    </row>
    <row r="199" spans="1:13" x14ac:dyDescent="0.25">
      <c r="A199" s="28">
        <f t="shared" si="10"/>
        <v>191</v>
      </c>
      <c r="B199" s="16">
        <v>2025</v>
      </c>
      <c r="C199" s="1"/>
      <c r="D199" s="2" t="s">
        <v>208</v>
      </c>
      <c r="E199" s="5"/>
      <c r="F199" s="5">
        <v>0</v>
      </c>
      <c r="G199" s="5">
        <v>0</v>
      </c>
      <c r="H199" s="28">
        <f t="shared" si="11"/>
        <v>0</v>
      </c>
      <c r="I199" s="28"/>
      <c r="J199" s="26"/>
      <c r="K199" s="26"/>
      <c r="L199" s="26"/>
      <c r="M199" s="22"/>
    </row>
    <row r="200" spans="1:13" x14ac:dyDescent="0.25">
      <c r="A200" s="28"/>
      <c r="B200" s="16"/>
      <c r="C200" s="16"/>
      <c r="D200" s="21"/>
      <c r="E200" s="28"/>
      <c r="F200" s="28"/>
      <c r="G200" s="28"/>
      <c r="H200" s="28"/>
      <c r="I200" s="28"/>
      <c r="J200" s="26"/>
      <c r="K200" s="26"/>
      <c r="L200" s="26"/>
      <c r="M200" s="22"/>
    </row>
    <row r="201" spans="1:13" x14ac:dyDescent="0.25">
      <c r="A201" s="28"/>
      <c r="B201" s="16"/>
      <c r="C201" s="16"/>
      <c r="D201" s="21"/>
      <c r="E201" s="28"/>
      <c r="F201" s="28"/>
      <c r="G201" s="28"/>
      <c r="H201" s="28"/>
      <c r="I201" s="28"/>
      <c r="J201" s="26"/>
      <c r="K201" s="26"/>
      <c r="L201" s="26"/>
      <c r="M201" s="22"/>
    </row>
    <row r="202" spans="1:13" x14ac:dyDescent="0.25">
      <c r="A202" s="28"/>
      <c r="B202" s="16"/>
      <c r="C202" s="16"/>
      <c r="D202" s="21"/>
      <c r="E202" s="28"/>
      <c r="F202" s="28"/>
      <c r="G202" s="28"/>
      <c r="H202" s="28"/>
      <c r="I202" s="28"/>
      <c r="J202" s="26"/>
      <c r="K202" s="26"/>
      <c r="L202" s="26"/>
      <c r="M202" s="22"/>
    </row>
    <row r="203" spans="1:13" x14ac:dyDescent="0.25">
      <c r="A203" s="28"/>
      <c r="B203" s="16"/>
      <c r="C203" s="16"/>
      <c r="D203" s="21"/>
      <c r="E203" s="16"/>
      <c r="F203" s="28"/>
      <c r="G203" s="28"/>
      <c r="H203" s="28"/>
      <c r="I203" s="28"/>
      <c r="J203" s="26"/>
      <c r="K203" s="26"/>
      <c r="L203" s="26"/>
      <c r="M203" s="22"/>
    </row>
    <row r="204" spans="1:13" x14ac:dyDescent="0.25">
      <c r="A204" s="28"/>
      <c r="B204" s="16"/>
      <c r="C204" s="16"/>
      <c r="D204" s="21"/>
      <c r="E204" s="28"/>
      <c r="F204" s="28"/>
      <c r="G204" s="28"/>
      <c r="H204" s="28"/>
      <c r="I204" s="28"/>
      <c r="J204" s="26"/>
      <c r="K204" s="26"/>
      <c r="L204" s="26"/>
      <c r="M204" s="22"/>
    </row>
    <row r="205" spans="1:13" x14ac:dyDescent="0.25">
      <c r="A205" s="28"/>
      <c r="B205" s="16"/>
      <c r="C205" s="16"/>
      <c r="D205" s="21"/>
      <c r="E205" s="28"/>
      <c r="F205" s="28"/>
      <c r="G205" s="28"/>
      <c r="H205" s="28"/>
      <c r="I205" s="28"/>
      <c r="J205" s="26"/>
      <c r="K205" s="26"/>
      <c r="L205" s="26"/>
      <c r="M205" s="22"/>
    </row>
    <row r="206" spans="1:13" x14ac:dyDescent="0.25">
      <c r="A206" s="28"/>
      <c r="B206" s="16"/>
      <c r="C206" s="16"/>
      <c r="D206" s="21"/>
      <c r="E206" s="28"/>
      <c r="F206" s="28"/>
      <c r="G206" s="28"/>
      <c r="H206" s="28"/>
      <c r="I206" s="28"/>
      <c r="J206" s="26"/>
      <c r="K206" s="26"/>
      <c r="L206" s="26"/>
      <c r="M206" s="22"/>
    </row>
    <row r="207" spans="1:13" x14ac:dyDescent="0.25">
      <c r="A207" s="28"/>
      <c r="B207" s="16"/>
      <c r="C207" s="16"/>
      <c r="D207" s="21"/>
      <c r="E207" s="28"/>
      <c r="F207" s="28"/>
      <c r="G207" s="28"/>
      <c r="H207" s="28"/>
      <c r="I207" s="28"/>
      <c r="J207" s="26"/>
      <c r="K207" s="26"/>
      <c r="L207" s="26"/>
      <c r="M207" s="22"/>
    </row>
    <row r="208" spans="1:13" x14ac:dyDescent="0.25">
      <c r="A208" s="28"/>
      <c r="B208" s="16"/>
      <c r="C208" s="16"/>
      <c r="D208" s="21"/>
      <c r="E208" s="28"/>
      <c r="F208" s="28"/>
      <c r="G208" s="28"/>
      <c r="H208" s="28"/>
      <c r="I208" s="28"/>
      <c r="J208" s="26"/>
      <c r="K208" s="26"/>
      <c r="L208" s="26"/>
      <c r="M208" s="22"/>
    </row>
    <row r="209" spans="1:13" x14ac:dyDescent="0.25">
      <c r="A209" s="28"/>
      <c r="B209" s="16"/>
      <c r="C209" s="16"/>
      <c r="D209" s="21"/>
      <c r="E209" s="28"/>
      <c r="F209" s="28"/>
      <c r="G209" s="28"/>
      <c r="H209" s="28"/>
      <c r="I209" s="28"/>
      <c r="J209" s="26"/>
      <c r="K209" s="26"/>
      <c r="L209" s="26"/>
      <c r="M209" s="22"/>
    </row>
    <row r="210" spans="1:13" x14ac:dyDescent="0.25">
      <c r="A210" s="28"/>
      <c r="B210" s="16"/>
      <c r="C210" s="16"/>
      <c r="D210" s="21"/>
      <c r="E210" s="28"/>
      <c r="F210" s="28"/>
      <c r="G210" s="28"/>
      <c r="H210" s="28"/>
      <c r="I210" s="28"/>
      <c r="J210" s="26"/>
      <c r="K210" s="26"/>
      <c r="L210" s="26"/>
      <c r="M210" s="22"/>
    </row>
    <row r="211" spans="1:13" x14ac:dyDescent="0.25">
      <c r="A211" s="28"/>
      <c r="B211" s="16"/>
      <c r="C211" s="16"/>
      <c r="D211" s="21"/>
      <c r="E211" s="28"/>
      <c r="F211" s="28"/>
      <c r="G211" s="28"/>
      <c r="H211" s="28"/>
      <c r="I211" s="28"/>
      <c r="J211" s="26"/>
      <c r="K211" s="26"/>
      <c r="L211" s="26"/>
      <c r="M211" s="22"/>
    </row>
    <row r="212" spans="1:13" x14ac:dyDescent="0.25">
      <c r="A212" s="28"/>
      <c r="B212" s="16"/>
      <c r="C212" s="16"/>
      <c r="D212" s="21"/>
      <c r="E212" s="28"/>
      <c r="F212" s="28"/>
      <c r="G212" s="28"/>
      <c r="H212" s="28"/>
      <c r="I212" s="28"/>
      <c r="J212" s="26"/>
      <c r="K212" s="26"/>
      <c r="L212" s="26"/>
      <c r="M212" s="22"/>
    </row>
    <row r="213" spans="1:13" x14ac:dyDescent="0.25">
      <c r="A213" s="28"/>
      <c r="B213" s="16"/>
      <c r="C213" s="16"/>
      <c r="D213" s="21"/>
      <c r="E213" s="28"/>
      <c r="F213" s="28"/>
      <c r="G213" s="28"/>
      <c r="H213" s="28"/>
      <c r="I213" s="16"/>
      <c r="J213" s="26"/>
      <c r="K213" s="26"/>
      <c r="L213" s="26"/>
      <c r="M213" s="22"/>
    </row>
    <row r="214" spans="1:13" x14ac:dyDescent="0.25">
      <c r="A214" s="28"/>
      <c r="B214" s="16"/>
      <c r="C214" s="16"/>
      <c r="D214" s="21"/>
      <c r="E214" s="28"/>
      <c r="F214" s="28"/>
      <c r="G214" s="28"/>
      <c r="H214" s="28"/>
      <c r="I214" s="16"/>
      <c r="J214" s="26"/>
      <c r="K214" s="26"/>
      <c r="L214" s="26"/>
      <c r="M214" s="22"/>
    </row>
    <row r="215" spans="1:13" x14ac:dyDescent="0.25">
      <c r="A215" s="28"/>
      <c r="B215" s="16"/>
      <c r="C215" s="16"/>
      <c r="D215" s="21"/>
      <c r="E215" s="28"/>
      <c r="F215" s="28"/>
      <c r="G215" s="28"/>
      <c r="H215" s="28"/>
      <c r="I215" s="19"/>
      <c r="J215" s="26"/>
      <c r="K215" s="26"/>
      <c r="L215" s="26"/>
      <c r="M215" s="22"/>
    </row>
    <row r="216" spans="1:13" x14ac:dyDescent="0.25">
      <c r="A216" s="28"/>
      <c r="B216" s="16"/>
      <c r="C216" s="16"/>
      <c r="D216" s="21"/>
      <c r="E216" s="28"/>
      <c r="F216" s="16"/>
      <c r="G216" s="28"/>
      <c r="H216" s="28"/>
      <c r="I216" s="17"/>
      <c r="J216" s="26"/>
      <c r="K216" s="26"/>
      <c r="L216" s="26"/>
      <c r="M216" s="22"/>
    </row>
    <row r="217" spans="1:13" x14ac:dyDescent="0.25">
      <c r="A217" s="28"/>
      <c r="B217" s="16"/>
      <c r="C217" s="16"/>
      <c r="D217" s="21"/>
      <c r="E217" s="28"/>
      <c r="F217" s="16"/>
      <c r="G217" s="28"/>
      <c r="H217" s="28"/>
      <c r="I217" s="17"/>
      <c r="J217" s="26"/>
      <c r="K217" s="26"/>
      <c r="L217" s="26"/>
      <c r="M217" s="22"/>
    </row>
    <row r="218" spans="1:13" x14ac:dyDescent="0.25">
      <c r="A218" s="28"/>
      <c r="B218" s="16"/>
      <c r="C218" s="16"/>
      <c r="D218" s="21"/>
      <c r="E218" s="21"/>
      <c r="F218" s="16"/>
      <c r="G218" s="16"/>
      <c r="H218" s="16"/>
      <c r="I218" s="17"/>
      <c r="J218" s="26"/>
      <c r="K218" s="26"/>
      <c r="L218" s="26"/>
      <c r="M218" s="22"/>
    </row>
    <row r="219" spans="1:13" x14ac:dyDescent="0.25">
      <c r="A219" s="28"/>
      <c r="B219" s="16"/>
      <c r="C219" s="16"/>
      <c r="D219" s="21"/>
      <c r="E219" s="21"/>
      <c r="F219" s="27"/>
      <c r="G219" s="16"/>
      <c r="H219" s="16"/>
      <c r="I219" s="17"/>
      <c r="J219" s="26"/>
      <c r="K219" s="26"/>
      <c r="L219" s="26"/>
      <c r="M219" s="22"/>
    </row>
    <row r="220" spans="1:13" x14ac:dyDescent="0.25">
      <c r="A220" s="28"/>
      <c r="B220" s="16"/>
      <c r="C220" s="16"/>
      <c r="D220" s="21"/>
      <c r="E220" s="21"/>
      <c r="F220" s="27"/>
      <c r="G220" s="16"/>
      <c r="H220" s="16"/>
      <c r="I220" s="17"/>
      <c r="J220" s="26"/>
      <c r="K220" s="26"/>
      <c r="L220" s="26"/>
      <c r="M220" s="22"/>
    </row>
    <row r="221" spans="1:13" x14ac:dyDescent="0.25">
      <c r="A221" s="28"/>
      <c r="B221" s="16"/>
      <c r="C221" s="16"/>
      <c r="D221" s="21"/>
      <c r="E221" s="21"/>
      <c r="F221" s="16"/>
      <c r="G221" s="16"/>
      <c r="H221" s="16"/>
      <c r="I221" s="17"/>
      <c r="J221" s="26"/>
      <c r="K221" s="26"/>
      <c r="L221" s="26"/>
      <c r="M221" s="22"/>
    </row>
    <row r="222" spans="1:13" x14ac:dyDescent="0.25">
      <c r="A222" s="28"/>
      <c r="B222" s="16"/>
      <c r="C222" s="16"/>
      <c r="D222" s="21"/>
      <c r="E222" s="21"/>
      <c r="F222" s="16"/>
      <c r="G222" s="16"/>
      <c r="H222" s="16"/>
      <c r="I222" s="17"/>
      <c r="J222" s="26"/>
      <c r="K222" s="26"/>
      <c r="L222" s="26"/>
      <c r="M222" s="22"/>
    </row>
    <row r="223" spans="1:13" x14ac:dyDescent="0.25">
      <c r="A223" s="28"/>
      <c r="B223" s="16"/>
      <c r="C223" s="16"/>
      <c r="D223" s="21"/>
      <c r="E223" s="21"/>
      <c r="F223" s="16"/>
      <c r="G223" s="16"/>
      <c r="H223" s="16"/>
      <c r="I223" s="24"/>
      <c r="J223" s="26"/>
      <c r="K223" s="26"/>
      <c r="L223" s="26"/>
      <c r="M223" s="22"/>
    </row>
    <row r="224" spans="1:13" x14ac:dyDescent="0.25">
      <c r="A224" s="28"/>
      <c r="B224" s="16"/>
      <c r="C224" s="16"/>
      <c r="D224" s="21"/>
      <c r="E224" s="21"/>
      <c r="F224" s="16"/>
      <c r="G224" s="16"/>
      <c r="H224" s="16"/>
      <c r="I224" s="17"/>
      <c r="J224" s="26"/>
      <c r="K224" s="26"/>
      <c r="L224" s="26"/>
      <c r="M224" s="22"/>
    </row>
    <row r="225" spans="1:13" x14ac:dyDescent="0.25">
      <c r="A225" s="28"/>
      <c r="B225" s="16"/>
      <c r="C225" s="16"/>
      <c r="D225" s="21"/>
      <c r="E225" s="21"/>
      <c r="F225" s="16"/>
      <c r="G225" s="16"/>
      <c r="H225" s="16"/>
      <c r="I225" s="17"/>
      <c r="J225" s="26"/>
      <c r="K225" s="26"/>
      <c r="L225" s="26"/>
      <c r="M225" s="22"/>
    </row>
    <row r="226" spans="1:13" x14ac:dyDescent="0.25">
      <c r="A226" s="28"/>
      <c r="B226" s="16"/>
      <c r="C226" s="19"/>
      <c r="D226" s="18"/>
      <c r="E226" s="18"/>
      <c r="F226" s="16"/>
      <c r="G226" s="16"/>
      <c r="H226" s="16"/>
      <c r="I226" s="17"/>
      <c r="J226" s="26"/>
      <c r="K226" s="26"/>
      <c r="L226" s="26"/>
      <c r="M226" s="22"/>
    </row>
    <row r="227" spans="1:13" x14ac:dyDescent="0.25">
      <c r="A227" s="28"/>
      <c r="B227" s="16"/>
      <c r="C227" s="16"/>
      <c r="D227" s="21"/>
      <c r="E227" s="21"/>
      <c r="F227" s="16"/>
      <c r="G227" s="16"/>
      <c r="H227" s="16"/>
      <c r="I227" s="17"/>
      <c r="J227" s="26"/>
      <c r="K227" s="26"/>
      <c r="L227" s="26"/>
      <c r="M227" s="22"/>
    </row>
    <row r="228" spans="1:13" x14ac:dyDescent="0.25">
      <c r="A228" s="28"/>
      <c r="B228" s="16"/>
      <c r="C228" s="16"/>
      <c r="D228" s="21"/>
      <c r="E228" s="21"/>
      <c r="F228" s="16"/>
      <c r="G228" s="16"/>
      <c r="H228" s="16"/>
      <c r="I228" s="20"/>
      <c r="J228" s="26"/>
      <c r="K228" s="26"/>
      <c r="L228" s="26"/>
      <c r="M228" s="22"/>
    </row>
    <row r="229" spans="1:13" x14ac:dyDescent="0.25">
      <c r="A229" s="28"/>
      <c r="B229" s="16"/>
      <c r="C229" s="16"/>
      <c r="D229" s="21"/>
      <c r="E229" s="21"/>
      <c r="F229" s="19"/>
      <c r="G229" s="16"/>
      <c r="H229" s="16"/>
      <c r="I229" s="17"/>
      <c r="J229" s="26"/>
      <c r="K229" s="26"/>
      <c r="L229" s="26"/>
      <c r="M229" s="22"/>
    </row>
    <row r="230" spans="1:13" x14ac:dyDescent="0.25">
      <c r="A230" s="28"/>
      <c r="B230" s="16"/>
      <c r="C230" s="16"/>
      <c r="D230" s="21"/>
      <c r="E230" s="21"/>
      <c r="F230" s="16"/>
      <c r="G230" s="16"/>
      <c r="H230" s="16"/>
      <c r="I230" s="17"/>
      <c r="J230" s="26"/>
      <c r="K230" s="26"/>
      <c r="L230" s="26"/>
      <c r="M230" s="22"/>
    </row>
    <row r="231" spans="1:13" x14ac:dyDescent="0.25">
      <c r="A231" s="28"/>
      <c r="B231" s="16"/>
      <c r="C231" s="16"/>
      <c r="D231" s="21"/>
      <c r="E231" s="21"/>
      <c r="F231" s="16"/>
      <c r="G231" s="16"/>
      <c r="H231" s="16"/>
      <c r="I231" s="17"/>
      <c r="J231" s="26"/>
      <c r="K231" s="26"/>
      <c r="L231" s="26"/>
      <c r="M231" s="22"/>
    </row>
    <row r="232" spans="1:13" x14ac:dyDescent="0.25">
      <c r="A232" s="28"/>
      <c r="B232" s="16"/>
      <c r="C232" s="16"/>
      <c r="D232" s="18"/>
      <c r="E232" s="18"/>
      <c r="F232" s="16"/>
      <c r="G232" s="16"/>
      <c r="H232" s="16"/>
      <c r="I232" s="19"/>
      <c r="J232" s="26"/>
      <c r="K232" s="26"/>
      <c r="L232" s="26"/>
      <c r="M232" s="22"/>
    </row>
    <row r="233" spans="1:13" x14ac:dyDescent="0.25">
      <c r="A233" s="28"/>
      <c r="B233" s="16"/>
      <c r="C233" s="16"/>
      <c r="D233" s="21"/>
      <c r="E233" s="21"/>
      <c r="F233" s="16"/>
      <c r="G233" s="16"/>
      <c r="H233" s="16"/>
      <c r="I233" s="19"/>
      <c r="J233" s="26"/>
      <c r="K233" s="26"/>
      <c r="L233" s="26"/>
      <c r="M233" s="22"/>
    </row>
    <row r="234" spans="1:13" x14ac:dyDescent="0.25">
      <c r="A234" s="28"/>
      <c r="B234" s="16"/>
      <c r="C234" s="16"/>
      <c r="D234" s="21"/>
      <c r="E234" s="21"/>
      <c r="F234" s="16"/>
      <c r="G234" s="16"/>
      <c r="H234" s="16"/>
      <c r="I234" s="17"/>
      <c r="J234" s="26"/>
      <c r="K234" s="26"/>
      <c r="L234" s="26"/>
      <c r="M234" s="22"/>
    </row>
    <row r="235" spans="1:13" x14ac:dyDescent="0.25">
      <c r="A235" s="28"/>
      <c r="B235" s="16"/>
      <c r="C235" s="16"/>
      <c r="D235" s="18"/>
      <c r="E235" s="18"/>
      <c r="F235" s="19"/>
      <c r="G235" s="16"/>
      <c r="H235" s="16"/>
      <c r="I235" s="17"/>
      <c r="J235" s="26"/>
      <c r="K235" s="26"/>
      <c r="L235" s="26"/>
      <c r="M235" s="22"/>
    </row>
    <row r="236" spans="1:13" x14ac:dyDescent="0.25">
      <c r="A236" s="28"/>
      <c r="B236" s="16"/>
      <c r="C236" s="16"/>
      <c r="D236" s="21"/>
      <c r="E236" s="21"/>
      <c r="F236" s="16"/>
      <c r="G236" s="16"/>
      <c r="H236" s="16"/>
      <c r="I236" s="17"/>
      <c r="J236" s="26"/>
      <c r="K236" s="26"/>
      <c r="L236" s="26"/>
      <c r="M236" s="22"/>
    </row>
    <row r="237" spans="1:13" x14ac:dyDescent="0.25">
      <c r="A237" s="28"/>
      <c r="B237" s="16"/>
      <c r="C237" s="16"/>
      <c r="D237" s="21"/>
      <c r="E237" s="21"/>
      <c r="F237" s="16"/>
      <c r="G237" s="16"/>
      <c r="H237" s="16"/>
      <c r="I237" s="17"/>
      <c r="J237" s="26"/>
      <c r="K237" s="26"/>
      <c r="L237" s="26"/>
      <c r="M237" s="22"/>
    </row>
    <row r="238" spans="1:13" x14ac:dyDescent="0.25">
      <c r="A238" s="28"/>
      <c r="B238" s="16"/>
      <c r="C238" s="16"/>
      <c r="D238" s="21"/>
      <c r="E238" s="21"/>
      <c r="F238" s="16"/>
      <c r="G238" s="16"/>
      <c r="H238" s="16"/>
      <c r="I238" s="17"/>
      <c r="J238" s="26"/>
      <c r="K238" s="26"/>
      <c r="L238" s="26"/>
      <c r="M238" s="22"/>
    </row>
    <row r="239" spans="1:13" x14ac:dyDescent="0.25">
      <c r="A239" s="28"/>
      <c r="B239" s="16"/>
      <c r="C239" s="16"/>
      <c r="D239" s="18"/>
      <c r="E239" s="18"/>
      <c r="F239" s="19"/>
      <c r="G239" s="16"/>
      <c r="H239" s="16"/>
      <c r="I239" s="17"/>
      <c r="J239" s="26"/>
      <c r="K239" s="26"/>
      <c r="L239" s="26"/>
      <c r="M239" s="22"/>
    </row>
    <row r="240" spans="1:13" x14ac:dyDescent="0.25">
      <c r="A240" s="28"/>
      <c r="B240" s="16"/>
      <c r="C240" s="16"/>
      <c r="D240" s="18"/>
      <c r="E240" s="18"/>
      <c r="F240" s="16"/>
      <c r="G240" s="16"/>
      <c r="H240" s="16"/>
      <c r="I240" s="17"/>
      <c r="J240" s="26"/>
      <c r="K240" s="26"/>
      <c r="L240" s="26"/>
      <c r="M240" s="22"/>
    </row>
    <row r="241" spans="1:13" x14ac:dyDescent="0.25">
      <c r="A241" s="28"/>
      <c r="B241" s="16"/>
      <c r="C241" s="16"/>
      <c r="D241" s="21"/>
      <c r="E241" s="21"/>
      <c r="F241" s="16"/>
      <c r="G241" s="16"/>
      <c r="H241" s="16"/>
      <c r="I241" s="17"/>
      <c r="J241" s="26"/>
      <c r="K241" s="26"/>
      <c r="L241" s="26"/>
      <c r="M241" s="22"/>
    </row>
    <row r="242" spans="1:13" x14ac:dyDescent="0.25">
      <c r="A242" s="26"/>
      <c r="B242" s="16"/>
      <c r="C242" s="16"/>
      <c r="D242" s="21"/>
      <c r="E242" s="21"/>
      <c r="F242" s="16"/>
      <c r="G242" s="16"/>
      <c r="H242" s="16"/>
      <c r="I242" s="17"/>
      <c r="J242" s="26"/>
      <c r="K242" s="26"/>
      <c r="L242" s="26"/>
      <c r="M242" s="22"/>
    </row>
    <row r="243" spans="1:13" x14ac:dyDescent="0.25">
      <c r="A243" s="26"/>
      <c r="B243" s="16"/>
      <c r="C243" s="16"/>
      <c r="D243" s="21"/>
      <c r="E243" s="21"/>
      <c r="F243" s="16"/>
      <c r="G243" s="16"/>
      <c r="H243" s="16"/>
      <c r="I243" s="17"/>
      <c r="J243" s="26"/>
      <c r="K243" s="26"/>
      <c r="L243" s="26"/>
      <c r="M243" s="22"/>
    </row>
    <row r="244" spans="1:13" x14ac:dyDescent="0.25">
      <c r="A244" s="26"/>
      <c r="B244" s="16"/>
      <c r="C244" s="16"/>
      <c r="D244" s="21"/>
      <c r="E244" s="21"/>
      <c r="F244" s="16"/>
      <c r="G244" s="16"/>
      <c r="H244" s="16"/>
      <c r="I244" s="17"/>
      <c r="J244" s="26"/>
      <c r="K244" s="26"/>
      <c r="L244" s="26"/>
      <c r="M244" s="22"/>
    </row>
    <row r="245" spans="1:13" x14ac:dyDescent="0.25">
      <c r="A245" s="26"/>
      <c r="B245" s="16"/>
      <c r="C245" s="16"/>
      <c r="D245" s="21"/>
      <c r="E245" s="21"/>
      <c r="F245" s="16"/>
      <c r="G245" s="16"/>
      <c r="H245" s="16"/>
      <c r="I245" s="17"/>
      <c r="J245" s="26"/>
      <c r="K245" s="26"/>
      <c r="L245" s="26"/>
      <c r="M245" s="22"/>
    </row>
    <row r="246" spans="1:13" x14ac:dyDescent="0.25">
      <c r="A246" s="26"/>
      <c r="B246" s="16"/>
      <c r="C246" s="16"/>
      <c r="D246" s="21"/>
      <c r="E246" s="21"/>
      <c r="F246" s="16"/>
      <c r="G246" s="16"/>
      <c r="H246" s="16"/>
      <c r="I246" s="17"/>
      <c r="J246" s="26"/>
      <c r="K246" s="26"/>
      <c r="L246" s="26"/>
      <c r="M246" s="22"/>
    </row>
    <row r="247" spans="1:13" x14ac:dyDescent="0.25">
      <c r="A247" s="37"/>
      <c r="B247" s="16"/>
      <c r="C247" s="16"/>
      <c r="D247" s="21"/>
      <c r="E247" s="21"/>
      <c r="F247" s="16"/>
      <c r="G247" s="16"/>
      <c r="H247" s="16"/>
      <c r="I247" s="17"/>
      <c r="J247" s="26"/>
      <c r="K247" s="26"/>
      <c r="L247" s="26"/>
      <c r="M247" s="22"/>
    </row>
    <row r="248" spans="1:13" x14ac:dyDescent="0.25">
      <c r="A248" s="26"/>
      <c r="B248" s="16"/>
      <c r="C248" s="16"/>
      <c r="D248" s="21"/>
      <c r="E248" s="21"/>
      <c r="F248" s="16"/>
      <c r="G248" s="16"/>
      <c r="H248" s="16"/>
      <c r="I248" s="17"/>
      <c r="J248" s="26"/>
      <c r="K248" s="26"/>
      <c r="L248" s="26"/>
      <c r="M248" s="22"/>
    </row>
    <row r="249" spans="1:13" x14ac:dyDescent="0.25">
      <c r="A249" s="26"/>
      <c r="B249" s="16"/>
      <c r="C249" s="16"/>
      <c r="D249" s="21"/>
      <c r="E249" s="21"/>
      <c r="F249" s="16"/>
      <c r="G249" s="16"/>
      <c r="H249" s="16"/>
      <c r="I249" s="17"/>
      <c r="J249" s="26"/>
      <c r="K249" s="26"/>
      <c r="L249" s="26"/>
      <c r="M249" s="22"/>
    </row>
    <row r="250" spans="1:13" x14ac:dyDescent="0.25">
      <c r="A250" s="22"/>
      <c r="B250" s="16"/>
      <c r="C250" s="16"/>
      <c r="D250" s="21"/>
      <c r="E250" s="21"/>
      <c r="F250" s="16"/>
      <c r="G250" s="16"/>
      <c r="H250" s="16"/>
      <c r="I250" s="17"/>
      <c r="J250" s="26"/>
      <c r="K250" s="26"/>
      <c r="L250" s="22"/>
      <c r="M250" s="22"/>
    </row>
    <row r="251" spans="1:13" x14ac:dyDescent="0.25">
      <c r="A251" s="22"/>
      <c r="B251" s="16"/>
      <c r="C251" s="16"/>
      <c r="D251" s="21"/>
      <c r="E251" s="21"/>
      <c r="F251" s="16"/>
      <c r="G251" s="16"/>
      <c r="H251" s="16"/>
      <c r="I251" s="17"/>
      <c r="J251" s="26"/>
      <c r="K251" s="26"/>
      <c r="L251" s="22"/>
      <c r="M251" s="22"/>
    </row>
    <row r="252" spans="1:13" x14ac:dyDescent="0.25">
      <c r="A252" s="22"/>
      <c r="B252" s="16"/>
      <c r="C252" s="16"/>
      <c r="D252" s="21"/>
      <c r="E252" s="21"/>
      <c r="F252" s="16"/>
      <c r="G252" s="16"/>
      <c r="H252" s="16"/>
      <c r="I252" s="17"/>
      <c r="J252" s="26"/>
      <c r="K252" s="22"/>
      <c r="L252" s="22"/>
      <c r="M252" s="22"/>
    </row>
    <row r="253" spans="1:13" x14ac:dyDescent="0.25">
      <c r="A253" s="22"/>
      <c r="B253" s="16"/>
      <c r="C253" s="16"/>
      <c r="D253" s="21"/>
      <c r="E253" s="21"/>
      <c r="F253" s="16"/>
      <c r="G253" s="16"/>
      <c r="H253" s="16"/>
      <c r="I253" s="18"/>
      <c r="J253" s="26"/>
      <c r="K253" s="22"/>
      <c r="L253" s="22"/>
      <c r="M253" s="22"/>
    </row>
    <row r="254" spans="1:13" x14ac:dyDescent="0.25">
      <c r="A254" s="22"/>
      <c r="B254" s="16"/>
      <c r="C254" s="16"/>
      <c r="D254" s="21"/>
      <c r="E254" s="21"/>
      <c r="F254" s="16"/>
      <c r="G254" s="16"/>
      <c r="H254" s="16"/>
      <c r="I254" s="18"/>
      <c r="J254" s="26"/>
      <c r="K254" s="22"/>
      <c r="L254" s="22"/>
      <c r="M254" s="22"/>
    </row>
    <row r="255" spans="1:13" x14ac:dyDescent="0.25">
      <c r="A255" s="22"/>
      <c r="B255" s="16"/>
      <c r="C255" s="16"/>
      <c r="D255" s="21"/>
      <c r="E255" s="21"/>
      <c r="F255" s="16"/>
      <c r="G255" s="16"/>
      <c r="H255" s="16"/>
      <c r="I255" s="18"/>
      <c r="J255" s="26"/>
      <c r="K255" s="22"/>
      <c r="L255" s="22"/>
      <c r="M255" s="22"/>
    </row>
    <row r="256" spans="1:13" x14ac:dyDescent="0.25">
      <c r="A256" s="22"/>
      <c r="B256" s="16"/>
      <c r="C256" s="16"/>
      <c r="D256" s="21"/>
      <c r="E256" s="21"/>
      <c r="F256" s="16"/>
      <c r="G256" s="16"/>
      <c r="H256" s="16"/>
      <c r="I256" s="18"/>
      <c r="J256" s="22"/>
      <c r="K256" s="22"/>
      <c r="L256" s="22"/>
      <c r="M256" s="22"/>
    </row>
    <row r="257" spans="1:13" x14ac:dyDescent="0.25">
      <c r="A257" s="22"/>
      <c r="B257" s="16"/>
      <c r="C257" s="16"/>
      <c r="D257" s="21"/>
      <c r="E257" s="21"/>
      <c r="F257" s="16"/>
      <c r="G257" s="16"/>
      <c r="H257" s="16"/>
      <c r="I257" s="17"/>
      <c r="J257" s="22"/>
      <c r="K257" s="22"/>
      <c r="L257" s="22"/>
      <c r="M257" s="22"/>
    </row>
    <row r="258" spans="1:13" x14ac:dyDescent="0.25">
      <c r="A258" s="22"/>
      <c r="B258" s="16"/>
      <c r="C258" s="16"/>
      <c r="D258" s="21"/>
      <c r="E258" s="21"/>
      <c r="F258" s="16"/>
      <c r="G258" s="16"/>
      <c r="H258" s="16"/>
      <c r="I258" s="18"/>
      <c r="J258" s="22"/>
      <c r="K258" s="22"/>
      <c r="L258" s="22"/>
      <c r="M258" s="22"/>
    </row>
    <row r="259" spans="1:13" x14ac:dyDescent="0.25">
      <c r="A259" s="22"/>
      <c r="B259" s="16"/>
      <c r="C259" s="16"/>
      <c r="D259" s="21"/>
      <c r="E259" s="21"/>
      <c r="F259" s="16"/>
      <c r="G259" s="16"/>
      <c r="H259" s="16"/>
      <c r="I259" s="17"/>
      <c r="J259" s="22"/>
      <c r="K259" s="22"/>
      <c r="L259" s="22"/>
      <c r="M259" s="22"/>
    </row>
    <row r="260" spans="1:13" x14ac:dyDescent="0.25">
      <c r="A260" s="22"/>
      <c r="B260" s="16"/>
      <c r="C260" s="16"/>
      <c r="D260" s="21"/>
      <c r="E260" s="21"/>
      <c r="F260" s="16"/>
      <c r="G260" s="16"/>
      <c r="H260" s="16"/>
      <c r="I260" s="17"/>
      <c r="J260" s="22"/>
      <c r="K260" s="22"/>
      <c r="L260" s="22"/>
      <c r="M260" s="22"/>
    </row>
    <row r="261" spans="1:13" x14ac:dyDescent="0.25">
      <c r="A261" s="22"/>
      <c r="B261" s="16"/>
      <c r="C261" s="16"/>
      <c r="D261" s="21"/>
      <c r="E261" s="21"/>
      <c r="F261" s="16"/>
      <c r="G261" s="16"/>
      <c r="H261" s="16"/>
      <c r="I261" s="17"/>
      <c r="J261" s="22"/>
      <c r="K261" s="22"/>
      <c r="L261" s="22"/>
      <c r="M261" s="22"/>
    </row>
    <row r="262" spans="1:13" x14ac:dyDescent="0.25">
      <c r="A262" s="22"/>
      <c r="B262" s="16"/>
      <c r="C262" s="21"/>
      <c r="D262" s="21"/>
      <c r="E262" s="21"/>
      <c r="F262" s="25"/>
      <c r="G262" s="16"/>
      <c r="H262" s="16"/>
      <c r="I262" s="17"/>
      <c r="J262" s="22"/>
      <c r="K262" s="22"/>
      <c r="L262" s="22"/>
      <c r="M262" s="22"/>
    </row>
    <row r="263" spans="1:13" x14ac:dyDescent="0.25">
      <c r="A263" s="22"/>
      <c r="B263" s="16"/>
      <c r="C263" s="21"/>
      <c r="D263" s="21"/>
      <c r="E263" s="21"/>
      <c r="F263" s="25"/>
      <c r="G263" s="16"/>
      <c r="H263" s="16"/>
      <c r="I263" s="26"/>
      <c r="J263" s="22"/>
      <c r="K263" s="22"/>
      <c r="L263" s="22"/>
      <c r="M263" s="22"/>
    </row>
    <row r="264" spans="1:13" x14ac:dyDescent="0.25">
      <c r="A264" s="22"/>
      <c r="B264" s="16"/>
      <c r="C264" s="16"/>
      <c r="D264" s="21"/>
      <c r="E264" s="21"/>
      <c r="F264" s="16"/>
      <c r="G264" s="16"/>
      <c r="H264" s="16"/>
      <c r="I264" s="26"/>
      <c r="J264" s="22"/>
      <c r="K264" s="22"/>
      <c r="L264" s="22"/>
      <c r="M264" s="22"/>
    </row>
    <row r="265" spans="1:13" x14ac:dyDescent="0.25">
      <c r="A265" s="22"/>
      <c r="B265" s="16"/>
      <c r="C265" s="16"/>
      <c r="D265" s="21"/>
      <c r="E265" s="21"/>
      <c r="F265" s="16"/>
      <c r="G265" s="16"/>
      <c r="H265" s="16"/>
      <c r="I265" s="26"/>
      <c r="J265" s="22"/>
      <c r="K265" s="22"/>
      <c r="L265" s="22"/>
      <c r="M265" s="22"/>
    </row>
    <row r="266" spans="1:13" x14ac:dyDescent="0.25">
      <c r="A266" s="22"/>
      <c r="B266" s="16"/>
      <c r="C266" s="16"/>
      <c r="D266" s="21"/>
      <c r="E266" s="21"/>
      <c r="F266" s="16"/>
      <c r="G266" s="16"/>
      <c r="H266" s="16"/>
      <c r="I266" s="26"/>
      <c r="J266" s="22"/>
      <c r="K266" s="22"/>
      <c r="L266" s="22"/>
      <c r="M266" s="22"/>
    </row>
    <row r="267" spans="1:13" x14ac:dyDescent="0.25">
      <c r="B267" s="16"/>
      <c r="C267" s="16"/>
      <c r="D267" s="21"/>
      <c r="E267" s="21"/>
      <c r="F267" s="16"/>
      <c r="G267" s="16"/>
      <c r="H267" s="16"/>
      <c r="I267" s="26"/>
      <c r="J267" s="22"/>
      <c r="K267" s="22"/>
    </row>
    <row r="268" spans="1:13" x14ac:dyDescent="0.25">
      <c r="B268" s="16"/>
      <c r="C268" s="16"/>
      <c r="D268" s="21"/>
      <c r="E268" s="21"/>
      <c r="F268" s="16"/>
      <c r="G268" s="16"/>
      <c r="H268" s="16"/>
      <c r="I268" s="26"/>
      <c r="J268" s="22"/>
    </row>
    <row r="269" spans="1:13" x14ac:dyDescent="0.25">
      <c r="B269" s="16"/>
      <c r="C269" s="16"/>
      <c r="D269" s="21"/>
      <c r="E269" s="21"/>
      <c r="F269" s="16"/>
      <c r="G269" s="16"/>
      <c r="H269" s="16"/>
      <c r="I269" s="26"/>
    </row>
    <row r="270" spans="1:13" x14ac:dyDescent="0.25">
      <c r="B270" s="16"/>
      <c r="C270" s="26"/>
      <c r="D270" s="26"/>
      <c r="E270" s="26"/>
      <c r="F270" s="26"/>
      <c r="G270" s="26"/>
      <c r="H270" s="26"/>
      <c r="I270" s="37"/>
    </row>
    <row r="271" spans="1:13" x14ac:dyDescent="0.2">
      <c r="B271" s="26"/>
      <c r="C271" s="26"/>
      <c r="D271" s="26"/>
      <c r="E271" s="26"/>
      <c r="F271" s="26"/>
      <c r="G271" s="26"/>
      <c r="H271" s="26"/>
      <c r="I271" s="26"/>
    </row>
    <row r="272" spans="1:13" x14ac:dyDescent="0.2">
      <c r="B272" s="26"/>
      <c r="C272" s="26"/>
      <c r="D272" s="26"/>
      <c r="E272" s="26"/>
      <c r="F272" s="26"/>
      <c r="G272" s="26"/>
      <c r="H272" s="26"/>
      <c r="I272" s="26"/>
    </row>
    <row r="273" spans="2:9" x14ac:dyDescent="0.2">
      <c r="B273" s="26"/>
      <c r="C273" s="26"/>
      <c r="D273" s="26"/>
      <c r="E273" s="26"/>
      <c r="F273" s="26"/>
      <c r="G273" s="26"/>
      <c r="H273" s="26"/>
      <c r="I273" s="26"/>
    </row>
    <row r="274" spans="2:9" x14ac:dyDescent="0.2">
      <c r="B274" s="26"/>
      <c r="C274" s="26"/>
      <c r="D274" s="26"/>
      <c r="E274" s="26"/>
      <c r="F274" s="26"/>
      <c r="G274" s="26"/>
      <c r="H274" s="26"/>
      <c r="I274" s="26"/>
    </row>
    <row r="275" spans="2:9" x14ac:dyDescent="0.2">
      <c r="B275" s="26"/>
      <c r="C275" s="26"/>
      <c r="D275" s="26"/>
      <c r="E275" s="26"/>
      <c r="F275" s="26"/>
      <c r="G275" s="26"/>
      <c r="H275" s="26"/>
    </row>
    <row r="276" spans="2:9" x14ac:dyDescent="0.2">
      <c r="B276" s="37"/>
      <c r="C276" s="37"/>
      <c r="D276" s="37"/>
      <c r="E276" s="37"/>
      <c r="F276" s="37"/>
      <c r="G276" s="37"/>
      <c r="H276" s="37"/>
    </row>
    <row r="277" spans="2:9" x14ac:dyDescent="0.2">
      <c r="B277" s="26"/>
      <c r="C277" s="26"/>
      <c r="D277" s="26"/>
      <c r="E277" s="26"/>
      <c r="F277" s="26"/>
      <c r="G277" s="26"/>
      <c r="H277" s="26"/>
    </row>
    <row r="278" spans="2:9" x14ac:dyDescent="0.2">
      <c r="B278" s="26"/>
      <c r="C278" s="26"/>
      <c r="D278" s="26"/>
      <c r="E278" s="26"/>
      <c r="F278" s="26"/>
      <c r="G278" s="26"/>
      <c r="H278" s="26"/>
    </row>
    <row r="279" spans="2:9" x14ac:dyDescent="0.2">
      <c r="B279" s="26"/>
      <c r="C279" s="26"/>
      <c r="D279" s="26"/>
      <c r="E279" s="26"/>
      <c r="F279" s="26"/>
      <c r="G279" s="26"/>
      <c r="H279" s="26"/>
    </row>
    <row r="280" spans="2:9" x14ac:dyDescent="0.2">
      <c r="B280" s="13"/>
      <c r="C280" s="13"/>
      <c r="D280" s="13"/>
      <c r="E280" s="13"/>
      <c r="F280" s="13"/>
      <c r="G280" s="13"/>
      <c r="H280" s="13"/>
    </row>
    <row r="281" spans="2:9" x14ac:dyDescent="0.2">
      <c r="B281" s="13"/>
      <c r="C281" s="13"/>
      <c r="D281" s="13"/>
      <c r="E281" s="13"/>
      <c r="F281" s="13"/>
      <c r="G281" s="13"/>
      <c r="H281" s="13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30"/>
  <sheetViews>
    <sheetView topLeftCell="A54" workbookViewId="0">
      <selection activeCell="F72" sqref="F72"/>
    </sheetView>
  </sheetViews>
  <sheetFormatPr defaultRowHeight="15" x14ac:dyDescent="0.2"/>
  <cols>
    <col min="1" max="1" width="5.5546875" customWidth="1"/>
    <col min="2" max="2" width="5.77734375" customWidth="1"/>
    <col min="3" max="3" width="19.44140625" customWidth="1"/>
  </cols>
  <sheetData>
    <row r="1" spans="1:8" x14ac:dyDescent="0.25">
      <c r="A1" s="15" t="s">
        <v>219</v>
      </c>
      <c r="B1" s="6"/>
      <c r="C1" s="6"/>
      <c r="D1" s="10"/>
      <c r="E1" s="4"/>
      <c r="F1" s="4"/>
      <c r="G1" s="4" t="s">
        <v>220</v>
      </c>
      <c r="H1" s="1"/>
    </row>
    <row r="2" spans="1:8" x14ac:dyDescent="0.25">
      <c r="A2" s="7"/>
      <c r="B2" s="2"/>
      <c r="C2" s="2" t="s">
        <v>221</v>
      </c>
      <c r="D2" s="1"/>
      <c r="E2" s="1"/>
      <c r="F2" s="1"/>
      <c r="G2" s="1"/>
      <c r="H2" s="1"/>
    </row>
    <row r="3" spans="1:8" x14ac:dyDescent="0.25">
      <c r="A3" s="7"/>
      <c r="B3" s="2"/>
      <c r="C3" s="2"/>
      <c r="D3" s="1"/>
      <c r="E3" s="1"/>
      <c r="F3" s="1"/>
      <c r="G3" s="1"/>
      <c r="H3" s="1"/>
    </row>
    <row r="4" spans="1:8" x14ac:dyDescent="0.25">
      <c r="A4" s="5" t="s">
        <v>6</v>
      </c>
      <c r="B4" s="8"/>
      <c r="C4" s="2"/>
      <c r="D4" s="1" t="s">
        <v>9</v>
      </c>
      <c r="E4" s="1"/>
      <c r="F4" s="1"/>
      <c r="G4" s="9"/>
      <c r="H4" s="9"/>
    </row>
    <row r="5" spans="1:8" x14ac:dyDescent="0.25">
      <c r="A5" s="5"/>
      <c r="B5" s="3"/>
      <c r="C5" s="2"/>
      <c r="D5" s="1" t="s">
        <v>222</v>
      </c>
      <c r="E5" s="1"/>
      <c r="F5" s="1"/>
      <c r="G5" s="1"/>
      <c r="H5" s="1"/>
    </row>
    <row r="6" spans="1:8" x14ac:dyDescent="0.25">
      <c r="A6" s="5"/>
      <c r="B6" s="1" t="s">
        <v>18</v>
      </c>
      <c r="C6" s="2"/>
      <c r="D6" s="1"/>
      <c r="E6" s="1"/>
      <c r="F6" s="1"/>
      <c r="G6" s="1"/>
      <c r="H6" s="1"/>
    </row>
    <row r="7" spans="1:8" x14ac:dyDescent="0.25">
      <c r="A7" s="5"/>
      <c r="B7" s="1" t="s">
        <v>24</v>
      </c>
      <c r="C7" s="2" t="s">
        <v>25</v>
      </c>
      <c r="D7" s="1"/>
      <c r="E7" s="1"/>
      <c r="F7" s="1"/>
      <c r="G7" s="1"/>
      <c r="H7" s="1"/>
    </row>
    <row r="8" spans="1:8" ht="15.75" x14ac:dyDescent="0.25">
      <c r="A8" s="12"/>
      <c r="B8" s="1"/>
      <c r="C8" s="11"/>
      <c r="D8" s="14"/>
      <c r="E8" s="1"/>
      <c r="F8" s="1"/>
      <c r="G8" s="1"/>
      <c r="H8" s="1"/>
    </row>
    <row r="9" spans="1:8" ht="15.75" x14ac:dyDescent="0.25">
      <c r="A9" s="28">
        <v>1</v>
      </c>
      <c r="B9" s="1" t="s">
        <v>220</v>
      </c>
      <c r="C9" s="11" t="s">
        <v>223</v>
      </c>
      <c r="D9" s="14">
        <v>1</v>
      </c>
      <c r="E9" s="30">
        <v>45062</v>
      </c>
      <c r="F9" s="1"/>
      <c r="G9" s="1"/>
      <c r="H9" s="1"/>
    </row>
    <row r="10" spans="1:8" ht="15.75" x14ac:dyDescent="0.25">
      <c r="A10" s="28">
        <f t="shared" ref="A10:A42" si="0">A9+1</f>
        <v>2</v>
      </c>
      <c r="B10" s="1" t="s">
        <v>220</v>
      </c>
      <c r="C10" s="11" t="s">
        <v>224</v>
      </c>
      <c r="D10" s="14">
        <v>1</v>
      </c>
      <c r="E10" s="30">
        <v>45474</v>
      </c>
      <c r="F10" s="1"/>
      <c r="G10" s="16"/>
      <c r="H10" s="17"/>
    </row>
    <row r="11" spans="1:8" ht="15.75" x14ac:dyDescent="0.25">
      <c r="A11" s="28">
        <f>A10+1</f>
        <v>3</v>
      </c>
      <c r="B11" s="1" t="s">
        <v>220</v>
      </c>
      <c r="C11" s="31" t="s">
        <v>225</v>
      </c>
      <c r="D11" s="33">
        <v>1</v>
      </c>
      <c r="E11" s="30">
        <v>44880</v>
      </c>
      <c r="F11" s="1"/>
      <c r="G11" s="16"/>
      <c r="H11" s="17"/>
    </row>
    <row r="12" spans="1:8" ht="15.75" x14ac:dyDescent="0.25">
      <c r="A12" s="28">
        <f t="shared" si="0"/>
        <v>4</v>
      </c>
      <c r="B12" s="1" t="s">
        <v>220</v>
      </c>
      <c r="C12" s="31" t="s">
        <v>226</v>
      </c>
      <c r="D12" s="33">
        <v>1</v>
      </c>
      <c r="E12" s="30">
        <v>45496</v>
      </c>
      <c r="F12" s="1"/>
      <c r="G12" s="16"/>
      <c r="H12" s="16"/>
    </row>
    <row r="13" spans="1:8" ht="15.75" x14ac:dyDescent="0.25">
      <c r="A13" s="28">
        <f t="shared" si="0"/>
        <v>5</v>
      </c>
      <c r="B13" s="1" t="s">
        <v>220</v>
      </c>
      <c r="C13" s="31" t="s">
        <v>47</v>
      </c>
      <c r="D13" s="33">
        <v>1</v>
      </c>
      <c r="E13" s="30">
        <v>45594</v>
      </c>
      <c r="F13" s="1"/>
      <c r="G13" s="16"/>
      <c r="H13" s="17"/>
    </row>
    <row r="14" spans="1:8" ht="15.75" x14ac:dyDescent="0.25">
      <c r="A14" s="28">
        <f t="shared" si="0"/>
        <v>6</v>
      </c>
      <c r="B14" s="16" t="s">
        <v>227</v>
      </c>
      <c r="C14" s="31" t="s">
        <v>228</v>
      </c>
      <c r="D14" s="33">
        <v>1</v>
      </c>
      <c r="E14" s="30">
        <v>45356</v>
      </c>
      <c r="F14" s="1"/>
      <c r="G14" s="16"/>
      <c r="H14" s="17"/>
    </row>
    <row r="15" spans="1:8" ht="15.75" x14ac:dyDescent="0.25">
      <c r="A15" s="28">
        <f t="shared" si="0"/>
        <v>7</v>
      </c>
      <c r="B15" s="16" t="s">
        <v>220</v>
      </c>
      <c r="C15" s="31" t="s">
        <v>229</v>
      </c>
      <c r="D15" s="33">
        <v>1</v>
      </c>
      <c r="E15" s="30">
        <v>45559</v>
      </c>
      <c r="F15" s="1"/>
      <c r="G15" s="29"/>
      <c r="H15" s="17"/>
    </row>
    <row r="16" spans="1:8" x14ac:dyDescent="0.25">
      <c r="A16" s="28">
        <f t="shared" si="0"/>
        <v>8</v>
      </c>
      <c r="B16" s="16" t="s">
        <v>227</v>
      </c>
      <c r="C16" s="21" t="s">
        <v>230</v>
      </c>
      <c r="D16" s="1">
        <v>2</v>
      </c>
      <c r="E16" s="16"/>
      <c r="F16" s="29">
        <v>45118</v>
      </c>
      <c r="G16" s="29"/>
      <c r="H16" s="17"/>
    </row>
    <row r="17" spans="1:9" x14ac:dyDescent="0.25">
      <c r="A17" s="28">
        <f t="shared" si="0"/>
        <v>9</v>
      </c>
      <c r="B17" s="16" t="s">
        <v>220</v>
      </c>
      <c r="C17" s="21" t="s">
        <v>231</v>
      </c>
      <c r="D17" s="1">
        <v>2</v>
      </c>
      <c r="E17" s="29">
        <v>45111</v>
      </c>
      <c r="F17" s="16"/>
      <c r="G17" s="29"/>
      <c r="H17" s="17"/>
    </row>
    <row r="18" spans="1:9" x14ac:dyDescent="0.25">
      <c r="A18" s="28">
        <f t="shared" si="0"/>
        <v>10</v>
      </c>
      <c r="B18" s="16" t="s">
        <v>220</v>
      </c>
      <c r="C18" s="21" t="s">
        <v>232</v>
      </c>
      <c r="D18" s="1">
        <v>1</v>
      </c>
      <c r="E18" s="29">
        <v>45524</v>
      </c>
      <c r="F18" s="16"/>
      <c r="G18" s="16"/>
      <c r="H18" s="17"/>
    </row>
    <row r="19" spans="1:9" x14ac:dyDescent="0.25">
      <c r="A19" s="28">
        <f>A18+1</f>
        <v>11</v>
      </c>
      <c r="B19" s="16" t="s">
        <v>220</v>
      </c>
      <c r="C19" s="21" t="s">
        <v>233</v>
      </c>
      <c r="D19" s="1">
        <v>1</v>
      </c>
      <c r="E19" s="29">
        <v>45559</v>
      </c>
      <c r="F19" s="16"/>
      <c r="G19" s="16"/>
      <c r="H19" s="17"/>
    </row>
    <row r="20" spans="1:9" x14ac:dyDescent="0.25">
      <c r="A20" s="28">
        <f t="shared" si="0"/>
        <v>12</v>
      </c>
      <c r="B20" s="16" t="s">
        <v>220</v>
      </c>
      <c r="C20" s="21" t="s">
        <v>234</v>
      </c>
      <c r="D20" s="1">
        <v>1</v>
      </c>
      <c r="E20" s="29">
        <v>44910</v>
      </c>
      <c r="F20" s="16"/>
      <c r="G20" s="16"/>
      <c r="H20" s="17"/>
      <c r="I20" s="32"/>
    </row>
    <row r="21" spans="1:9" x14ac:dyDescent="0.25">
      <c r="A21" s="28">
        <f t="shared" si="0"/>
        <v>13</v>
      </c>
      <c r="B21" s="16" t="s">
        <v>220</v>
      </c>
      <c r="C21" s="21" t="s">
        <v>235</v>
      </c>
      <c r="D21" s="1">
        <v>1</v>
      </c>
      <c r="E21" s="29">
        <v>44943</v>
      </c>
      <c r="F21" s="19"/>
      <c r="G21" s="16"/>
      <c r="H21" s="17"/>
    </row>
    <row r="22" spans="1:9" x14ac:dyDescent="0.25">
      <c r="A22" s="28">
        <f t="shared" si="0"/>
        <v>14</v>
      </c>
      <c r="B22" s="16" t="s">
        <v>220</v>
      </c>
      <c r="C22" s="21" t="s">
        <v>236</v>
      </c>
      <c r="D22" s="1">
        <v>1</v>
      </c>
      <c r="E22" s="29">
        <v>45321</v>
      </c>
      <c r="F22" s="19"/>
      <c r="G22" s="16"/>
      <c r="H22" s="17"/>
    </row>
    <row r="23" spans="1:9" x14ac:dyDescent="0.25">
      <c r="A23" s="28">
        <f t="shared" si="0"/>
        <v>15</v>
      </c>
      <c r="B23" s="16" t="s">
        <v>220</v>
      </c>
      <c r="C23" s="21" t="s">
        <v>237</v>
      </c>
      <c r="D23" s="1">
        <v>1</v>
      </c>
      <c r="E23" s="29">
        <v>45174</v>
      </c>
      <c r="F23" s="19"/>
      <c r="G23" s="16"/>
      <c r="H23" s="17"/>
    </row>
    <row r="24" spans="1:9" x14ac:dyDescent="0.25">
      <c r="A24" s="28">
        <f t="shared" si="0"/>
        <v>16</v>
      </c>
      <c r="B24" s="16" t="s">
        <v>220</v>
      </c>
      <c r="C24" s="21" t="s">
        <v>238</v>
      </c>
      <c r="D24" s="1">
        <v>1</v>
      </c>
      <c r="E24" s="29">
        <v>45118</v>
      </c>
      <c r="F24" s="16"/>
      <c r="G24" s="16"/>
      <c r="H24" s="17"/>
    </row>
    <row r="25" spans="1:9" x14ac:dyDescent="0.25">
      <c r="A25" s="28">
        <f t="shared" si="0"/>
        <v>17</v>
      </c>
      <c r="B25" s="16" t="s">
        <v>220</v>
      </c>
      <c r="C25" s="21" t="s">
        <v>239</v>
      </c>
      <c r="D25" s="1">
        <v>1</v>
      </c>
      <c r="E25" s="29">
        <v>44887</v>
      </c>
      <c r="F25" s="16"/>
      <c r="G25" s="16"/>
      <c r="H25" s="17"/>
    </row>
    <row r="26" spans="1:9" x14ac:dyDescent="0.25">
      <c r="A26" s="28">
        <f t="shared" si="0"/>
        <v>18</v>
      </c>
      <c r="B26" s="16" t="s">
        <v>220</v>
      </c>
      <c r="C26" s="21" t="s">
        <v>240</v>
      </c>
      <c r="D26" s="1">
        <v>1</v>
      </c>
      <c r="E26" s="29">
        <v>45496</v>
      </c>
      <c r="F26" s="16"/>
      <c r="G26" s="16"/>
      <c r="H26" s="17"/>
    </row>
    <row r="27" spans="1:9" x14ac:dyDescent="0.25">
      <c r="A27" s="28">
        <f t="shared" si="0"/>
        <v>19</v>
      </c>
      <c r="B27" s="16" t="s">
        <v>220</v>
      </c>
      <c r="C27" s="21" t="s">
        <v>241</v>
      </c>
      <c r="D27" s="1">
        <v>1</v>
      </c>
      <c r="E27" s="29">
        <v>44915</v>
      </c>
      <c r="F27" s="16"/>
      <c r="G27" s="16"/>
      <c r="H27" s="17"/>
    </row>
    <row r="28" spans="1:9" x14ac:dyDescent="0.25">
      <c r="A28" s="28">
        <f t="shared" si="0"/>
        <v>20</v>
      </c>
      <c r="B28" s="16" t="s">
        <v>220</v>
      </c>
      <c r="C28" s="21" t="s">
        <v>242</v>
      </c>
      <c r="D28" s="1">
        <v>1</v>
      </c>
      <c r="E28" s="29">
        <v>45169</v>
      </c>
      <c r="F28" s="16"/>
      <c r="G28" s="16"/>
      <c r="H28" s="17"/>
    </row>
    <row r="29" spans="1:9" x14ac:dyDescent="0.25">
      <c r="A29" s="28">
        <f t="shared" si="0"/>
        <v>21</v>
      </c>
      <c r="B29" s="16"/>
      <c r="C29" s="21" t="s">
        <v>243</v>
      </c>
      <c r="D29" s="1">
        <v>1</v>
      </c>
      <c r="E29" s="29">
        <v>45405</v>
      </c>
      <c r="F29" s="16"/>
      <c r="G29" s="16"/>
      <c r="H29" s="17"/>
    </row>
    <row r="30" spans="1:9" x14ac:dyDescent="0.25">
      <c r="A30" s="28">
        <f t="shared" si="0"/>
        <v>22</v>
      </c>
      <c r="B30" s="16" t="s">
        <v>220</v>
      </c>
      <c r="C30" s="21" t="s">
        <v>244</v>
      </c>
      <c r="D30" s="1">
        <v>1</v>
      </c>
      <c r="E30" s="29">
        <v>45545</v>
      </c>
      <c r="F30" s="16"/>
      <c r="G30" s="16"/>
      <c r="H30" s="17"/>
    </row>
    <row r="31" spans="1:9" x14ac:dyDescent="0.25">
      <c r="A31" s="28">
        <f t="shared" si="0"/>
        <v>23</v>
      </c>
      <c r="B31" s="16" t="s">
        <v>220</v>
      </c>
      <c r="C31" s="21" t="s">
        <v>245</v>
      </c>
      <c r="D31" s="1">
        <v>1</v>
      </c>
      <c r="E31" s="29">
        <v>45097</v>
      </c>
      <c r="F31" s="16"/>
      <c r="G31" s="16"/>
      <c r="H31" s="17"/>
    </row>
    <row r="32" spans="1:9" x14ac:dyDescent="0.25">
      <c r="A32" s="28">
        <f>A31+1</f>
        <v>24</v>
      </c>
      <c r="B32" s="16" t="s">
        <v>220</v>
      </c>
      <c r="C32" s="21" t="s">
        <v>246</v>
      </c>
      <c r="D32" s="1">
        <v>1</v>
      </c>
      <c r="E32" s="16"/>
      <c r="F32" s="16"/>
      <c r="G32" s="16"/>
      <c r="H32" s="17"/>
    </row>
    <row r="33" spans="1:11" x14ac:dyDescent="0.25">
      <c r="A33" s="28">
        <f t="shared" si="0"/>
        <v>25</v>
      </c>
      <c r="B33" s="16" t="s">
        <v>220</v>
      </c>
      <c r="C33" s="21" t="s">
        <v>247</v>
      </c>
      <c r="D33" s="1">
        <v>1</v>
      </c>
      <c r="E33" s="16"/>
      <c r="F33" s="16"/>
      <c r="G33" s="16"/>
      <c r="H33" s="17"/>
    </row>
    <row r="34" spans="1:11" x14ac:dyDescent="0.25">
      <c r="A34" s="28">
        <f t="shared" si="0"/>
        <v>26</v>
      </c>
      <c r="B34" s="16" t="s">
        <v>220</v>
      </c>
      <c r="C34" s="2" t="s">
        <v>248</v>
      </c>
      <c r="D34" s="1">
        <v>1</v>
      </c>
      <c r="E34" s="16"/>
      <c r="F34" s="23"/>
      <c r="G34" s="16"/>
      <c r="H34" s="17"/>
    </row>
    <row r="35" spans="1:11" x14ac:dyDescent="0.25">
      <c r="A35" s="28">
        <f t="shared" si="0"/>
        <v>27</v>
      </c>
      <c r="B35" s="16" t="s">
        <v>220</v>
      </c>
      <c r="C35" s="21" t="s">
        <v>76</v>
      </c>
      <c r="D35" s="1">
        <v>1</v>
      </c>
      <c r="E35" s="16"/>
      <c r="F35" s="16"/>
      <c r="G35" s="16"/>
      <c r="H35" s="17"/>
    </row>
    <row r="36" spans="1:11" x14ac:dyDescent="0.25">
      <c r="A36" s="28">
        <f t="shared" si="0"/>
        <v>28</v>
      </c>
      <c r="B36" s="16" t="s">
        <v>220</v>
      </c>
      <c r="C36" s="21" t="s">
        <v>249</v>
      </c>
      <c r="D36" s="1">
        <v>2</v>
      </c>
      <c r="E36" s="29">
        <v>45517</v>
      </c>
      <c r="F36" s="29">
        <v>45524</v>
      </c>
      <c r="G36" s="16"/>
      <c r="H36" s="17"/>
      <c r="K36" s="32"/>
    </row>
    <row r="37" spans="1:11" x14ac:dyDescent="0.25">
      <c r="A37" s="28">
        <f t="shared" si="0"/>
        <v>29</v>
      </c>
      <c r="B37" s="16" t="s">
        <v>220</v>
      </c>
      <c r="C37" s="21" t="s">
        <v>250</v>
      </c>
      <c r="D37" s="1">
        <v>1</v>
      </c>
      <c r="E37" s="29">
        <v>45524</v>
      </c>
      <c r="F37" s="16"/>
      <c r="G37" s="29">
        <v>45580</v>
      </c>
      <c r="H37" s="17"/>
    </row>
    <row r="38" spans="1:11" x14ac:dyDescent="0.25">
      <c r="A38" s="28">
        <f t="shared" si="0"/>
        <v>30</v>
      </c>
      <c r="B38" s="16" t="s">
        <v>220</v>
      </c>
      <c r="C38" s="21" t="s">
        <v>251</v>
      </c>
      <c r="D38" s="1">
        <v>2</v>
      </c>
      <c r="E38" s="29">
        <v>45342</v>
      </c>
      <c r="F38" s="29">
        <v>45377</v>
      </c>
      <c r="G38" s="16"/>
      <c r="H38" s="17"/>
    </row>
    <row r="39" spans="1:11" x14ac:dyDescent="0.25">
      <c r="A39" s="28">
        <f t="shared" si="0"/>
        <v>31</v>
      </c>
      <c r="B39" s="16" t="s">
        <v>220</v>
      </c>
      <c r="C39" s="21" t="s">
        <v>252</v>
      </c>
      <c r="D39" s="1">
        <v>1</v>
      </c>
      <c r="E39" s="29">
        <v>45524</v>
      </c>
      <c r="F39" s="29"/>
      <c r="G39" s="16"/>
      <c r="H39" s="17"/>
    </row>
    <row r="40" spans="1:11" x14ac:dyDescent="0.25">
      <c r="A40" s="28">
        <f t="shared" si="0"/>
        <v>32</v>
      </c>
      <c r="B40" s="16" t="s">
        <v>220</v>
      </c>
      <c r="C40" s="21" t="s">
        <v>253</v>
      </c>
      <c r="D40" s="1">
        <v>1</v>
      </c>
      <c r="E40" s="29">
        <v>45503</v>
      </c>
      <c r="F40" s="29"/>
      <c r="G40" s="16"/>
      <c r="H40" s="17"/>
    </row>
    <row r="41" spans="1:11" x14ac:dyDescent="0.25">
      <c r="A41" s="28">
        <f t="shared" si="0"/>
        <v>33</v>
      </c>
      <c r="B41" s="16" t="s">
        <v>227</v>
      </c>
      <c r="C41" s="21" t="s">
        <v>254</v>
      </c>
      <c r="D41" s="1">
        <v>1</v>
      </c>
      <c r="E41" s="29">
        <v>44910</v>
      </c>
      <c r="F41" s="16"/>
      <c r="G41" s="16"/>
      <c r="H41" s="13"/>
    </row>
    <row r="42" spans="1:11" x14ac:dyDescent="0.25">
      <c r="A42" s="28">
        <f t="shared" si="0"/>
        <v>34</v>
      </c>
      <c r="B42" s="16" t="s">
        <v>220</v>
      </c>
      <c r="C42" s="21" t="s">
        <v>255</v>
      </c>
      <c r="D42" s="1">
        <v>1</v>
      </c>
      <c r="E42" s="23"/>
      <c r="F42" s="16"/>
      <c r="G42" s="16"/>
      <c r="H42" s="13"/>
    </row>
    <row r="43" spans="1:11" x14ac:dyDescent="0.25">
      <c r="A43" s="34">
        <v>35</v>
      </c>
      <c r="B43" s="16" t="s">
        <v>220</v>
      </c>
      <c r="C43" s="21" t="s">
        <v>256</v>
      </c>
      <c r="D43" s="1">
        <v>1</v>
      </c>
      <c r="E43" s="16"/>
      <c r="F43" s="16"/>
      <c r="G43" s="16"/>
      <c r="H43" s="13"/>
    </row>
    <row r="44" spans="1:11" x14ac:dyDescent="0.25">
      <c r="A44" s="34">
        <v>36</v>
      </c>
      <c r="B44" s="16" t="s">
        <v>220</v>
      </c>
      <c r="C44" s="21" t="s">
        <v>257</v>
      </c>
      <c r="D44" s="1">
        <v>1</v>
      </c>
      <c r="E44" s="29">
        <v>45055</v>
      </c>
      <c r="F44" s="16"/>
      <c r="G44" s="16"/>
      <c r="H44" s="13"/>
    </row>
    <row r="45" spans="1:11" x14ac:dyDescent="0.25">
      <c r="A45" s="34">
        <v>37</v>
      </c>
      <c r="B45" s="16" t="s">
        <v>220</v>
      </c>
      <c r="C45" s="21" t="s">
        <v>258</v>
      </c>
      <c r="D45" s="1">
        <v>1</v>
      </c>
      <c r="E45" s="29">
        <v>45531</v>
      </c>
      <c r="F45" s="16"/>
      <c r="G45" s="16"/>
      <c r="H45" s="13"/>
    </row>
    <row r="46" spans="1:11" x14ac:dyDescent="0.25">
      <c r="A46" s="34">
        <v>38</v>
      </c>
      <c r="B46" s="16" t="s">
        <v>220</v>
      </c>
      <c r="C46" s="21" t="s">
        <v>259</v>
      </c>
      <c r="D46" s="1">
        <v>1</v>
      </c>
      <c r="E46" s="29">
        <v>45552</v>
      </c>
      <c r="F46" s="16"/>
      <c r="G46" s="16"/>
      <c r="H46" s="13"/>
    </row>
    <row r="47" spans="1:11" x14ac:dyDescent="0.25">
      <c r="A47" s="34">
        <v>39</v>
      </c>
      <c r="B47" s="16" t="s">
        <v>220</v>
      </c>
      <c r="C47" s="21" t="s">
        <v>260</v>
      </c>
      <c r="D47" s="1">
        <v>1</v>
      </c>
      <c r="E47" s="29">
        <v>45062</v>
      </c>
      <c r="F47" s="29">
        <v>45153</v>
      </c>
      <c r="G47" s="16"/>
      <c r="H47" s="13"/>
    </row>
    <row r="48" spans="1:11" x14ac:dyDescent="0.25">
      <c r="A48" s="34">
        <v>40</v>
      </c>
      <c r="B48" s="16" t="s">
        <v>220</v>
      </c>
      <c r="C48" s="21" t="s">
        <v>261</v>
      </c>
      <c r="D48" s="1">
        <v>1</v>
      </c>
      <c r="E48" s="29">
        <v>45496</v>
      </c>
      <c r="F48" s="29"/>
      <c r="G48" s="16"/>
      <c r="H48" s="13"/>
    </row>
    <row r="49" spans="1:8" x14ac:dyDescent="0.25">
      <c r="A49" s="34">
        <v>41</v>
      </c>
      <c r="B49" s="16" t="s">
        <v>220</v>
      </c>
      <c r="C49" s="21" t="s">
        <v>262</v>
      </c>
      <c r="D49" s="1">
        <v>2</v>
      </c>
      <c r="E49" s="29">
        <v>45146</v>
      </c>
      <c r="F49" s="16"/>
      <c r="G49" s="16"/>
      <c r="H49" s="13"/>
    </row>
    <row r="50" spans="1:8" x14ac:dyDescent="0.25">
      <c r="A50" s="34">
        <v>42</v>
      </c>
      <c r="B50" s="16" t="s">
        <v>220</v>
      </c>
      <c r="C50" s="21" t="s">
        <v>263</v>
      </c>
      <c r="D50" s="1">
        <v>1</v>
      </c>
      <c r="E50" s="29">
        <v>45265</v>
      </c>
      <c r="F50" s="16"/>
      <c r="G50" s="16"/>
      <c r="H50" s="13"/>
    </row>
    <row r="51" spans="1:8" ht="15.75" x14ac:dyDescent="0.25">
      <c r="A51" s="34">
        <v>43</v>
      </c>
      <c r="B51" s="64" t="s">
        <v>227</v>
      </c>
      <c r="C51" s="21" t="s">
        <v>118</v>
      </c>
      <c r="D51" s="1">
        <v>1</v>
      </c>
      <c r="E51" s="29">
        <v>45537</v>
      </c>
      <c r="F51" s="29">
        <v>45559</v>
      </c>
      <c r="G51" s="16"/>
      <c r="H51" s="13"/>
    </row>
    <row r="52" spans="1:8" x14ac:dyDescent="0.25">
      <c r="A52" s="34">
        <v>44</v>
      </c>
      <c r="B52" s="16" t="s">
        <v>220</v>
      </c>
      <c r="C52" s="21" t="s">
        <v>264</v>
      </c>
      <c r="D52" s="1">
        <v>1</v>
      </c>
      <c r="E52" s="29">
        <v>45307</v>
      </c>
      <c r="F52" s="16"/>
      <c r="G52" s="16"/>
      <c r="H52" s="13"/>
    </row>
    <row r="53" spans="1:8" x14ac:dyDescent="0.25">
      <c r="A53" s="34">
        <v>45</v>
      </c>
      <c r="B53" s="16" t="s">
        <v>220</v>
      </c>
      <c r="C53" s="21" t="s">
        <v>265</v>
      </c>
      <c r="D53" s="1">
        <v>1</v>
      </c>
      <c r="E53" s="29">
        <v>45474</v>
      </c>
      <c r="F53" s="16"/>
      <c r="G53" s="16"/>
      <c r="H53" s="13"/>
    </row>
    <row r="54" spans="1:8" x14ac:dyDescent="0.25">
      <c r="A54" s="13">
        <v>46</v>
      </c>
      <c r="B54" s="16" t="s">
        <v>220</v>
      </c>
      <c r="C54" s="21" t="s">
        <v>266</v>
      </c>
      <c r="D54" s="1">
        <v>1</v>
      </c>
      <c r="E54" s="29">
        <v>45300</v>
      </c>
      <c r="F54" s="16"/>
      <c r="G54" s="16"/>
      <c r="H54" s="13"/>
    </row>
    <row r="55" spans="1:8" x14ac:dyDescent="0.25">
      <c r="A55" s="34">
        <v>47</v>
      </c>
      <c r="B55" s="16" t="s">
        <v>227</v>
      </c>
      <c r="C55" s="21" t="s">
        <v>267</v>
      </c>
      <c r="D55" s="1">
        <v>1</v>
      </c>
      <c r="E55" s="29">
        <v>45405</v>
      </c>
      <c r="F55" s="16"/>
      <c r="G55" s="16"/>
      <c r="H55" s="13"/>
    </row>
    <row r="56" spans="1:8" x14ac:dyDescent="0.25">
      <c r="A56" s="13">
        <v>48</v>
      </c>
      <c r="B56" s="16" t="s">
        <v>220</v>
      </c>
      <c r="C56" s="21" t="s">
        <v>268</v>
      </c>
      <c r="D56" s="1">
        <v>1</v>
      </c>
      <c r="E56" s="29">
        <v>45321</v>
      </c>
      <c r="F56" s="16"/>
      <c r="G56" s="16"/>
      <c r="H56" s="13"/>
    </row>
    <row r="57" spans="1:8" x14ac:dyDescent="0.25">
      <c r="A57" s="34">
        <v>49</v>
      </c>
      <c r="B57" s="16" t="s">
        <v>220</v>
      </c>
      <c r="C57" s="21" t="s">
        <v>269</v>
      </c>
      <c r="D57" s="1">
        <v>1</v>
      </c>
      <c r="E57" s="29">
        <v>45447</v>
      </c>
      <c r="F57" s="16"/>
      <c r="G57" s="16"/>
      <c r="H57" s="13"/>
    </row>
    <row r="58" spans="1:8" x14ac:dyDescent="0.25">
      <c r="A58" s="13">
        <v>50</v>
      </c>
      <c r="B58" s="16" t="s">
        <v>220</v>
      </c>
      <c r="C58" s="21" t="s">
        <v>270</v>
      </c>
      <c r="D58" s="1">
        <v>1</v>
      </c>
      <c r="E58" s="29">
        <v>45055</v>
      </c>
      <c r="F58" s="16"/>
      <c r="G58" s="16"/>
      <c r="H58" s="13"/>
    </row>
    <row r="59" spans="1:8" x14ac:dyDescent="0.25">
      <c r="A59" s="13">
        <v>51</v>
      </c>
      <c r="B59" s="16" t="s">
        <v>220</v>
      </c>
      <c r="C59" s="21" t="s">
        <v>271</v>
      </c>
      <c r="D59" s="1">
        <v>1</v>
      </c>
      <c r="E59" s="29">
        <v>44910</v>
      </c>
      <c r="F59" s="16"/>
      <c r="G59" s="16"/>
      <c r="H59" s="13"/>
    </row>
    <row r="60" spans="1:8" x14ac:dyDescent="0.25">
      <c r="A60" s="13">
        <v>52</v>
      </c>
      <c r="B60" s="16" t="s">
        <v>220</v>
      </c>
      <c r="C60" s="21" t="s">
        <v>272</v>
      </c>
      <c r="D60" s="1">
        <v>1</v>
      </c>
      <c r="E60" s="29">
        <v>45426</v>
      </c>
      <c r="F60" s="16"/>
      <c r="G60" s="16"/>
      <c r="H60" s="13"/>
    </row>
    <row r="61" spans="1:8" x14ac:dyDescent="0.25">
      <c r="A61" s="13">
        <v>53</v>
      </c>
      <c r="B61" s="16" t="s">
        <v>220</v>
      </c>
      <c r="C61" s="21" t="s">
        <v>135</v>
      </c>
      <c r="D61" s="1">
        <v>1</v>
      </c>
      <c r="E61" s="29">
        <v>45414</v>
      </c>
      <c r="F61" s="16"/>
      <c r="G61" s="16"/>
      <c r="H61" s="13"/>
    </row>
    <row r="62" spans="1:8" x14ac:dyDescent="0.25">
      <c r="A62" s="13">
        <v>54</v>
      </c>
      <c r="B62" s="16" t="s">
        <v>220</v>
      </c>
      <c r="C62" s="21" t="s">
        <v>273</v>
      </c>
      <c r="D62" s="1">
        <v>1</v>
      </c>
      <c r="E62" s="29">
        <v>45321</v>
      </c>
      <c r="F62" s="29">
        <v>45384</v>
      </c>
      <c r="G62" s="16"/>
      <c r="H62" s="13"/>
    </row>
    <row r="63" spans="1:8" x14ac:dyDescent="0.25">
      <c r="A63" s="13">
        <v>55</v>
      </c>
      <c r="B63" s="16" t="s">
        <v>220</v>
      </c>
      <c r="C63" s="21" t="s">
        <v>274</v>
      </c>
      <c r="D63" s="1">
        <v>1</v>
      </c>
      <c r="E63" s="29">
        <v>45489</v>
      </c>
      <c r="F63" s="29"/>
      <c r="G63" s="16"/>
      <c r="H63" s="13"/>
    </row>
    <row r="64" spans="1:8" x14ac:dyDescent="0.25">
      <c r="A64" s="13">
        <v>56</v>
      </c>
      <c r="B64" s="16" t="s">
        <v>220</v>
      </c>
      <c r="C64" s="21" t="s">
        <v>275</v>
      </c>
      <c r="D64" s="1">
        <v>1</v>
      </c>
      <c r="E64" s="29">
        <v>45062</v>
      </c>
      <c r="F64" s="29">
        <v>44978</v>
      </c>
      <c r="G64" s="16"/>
      <c r="H64" s="13"/>
    </row>
    <row r="65" spans="1:8" x14ac:dyDescent="0.25">
      <c r="A65">
        <v>57</v>
      </c>
      <c r="B65" s="16" t="s">
        <v>220</v>
      </c>
      <c r="C65" s="21" t="s">
        <v>276</v>
      </c>
      <c r="D65" s="1">
        <v>1</v>
      </c>
      <c r="E65" s="29">
        <v>45496</v>
      </c>
      <c r="F65" s="29"/>
      <c r="G65" s="16"/>
      <c r="H65" s="13"/>
    </row>
    <row r="66" spans="1:8" x14ac:dyDescent="0.25">
      <c r="A66">
        <v>58</v>
      </c>
      <c r="B66" s="16" t="s">
        <v>220</v>
      </c>
      <c r="C66" s="21" t="s">
        <v>277</v>
      </c>
      <c r="D66" s="1">
        <v>1</v>
      </c>
      <c r="E66" s="29">
        <v>45377</v>
      </c>
      <c r="F66" s="29"/>
      <c r="G66" s="16"/>
      <c r="H66" s="13"/>
    </row>
    <row r="67" spans="1:8" x14ac:dyDescent="0.25">
      <c r="A67">
        <v>59</v>
      </c>
      <c r="B67" s="16" t="s">
        <v>220</v>
      </c>
      <c r="C67" s="21" t="s">
        <v>278</v>
      </c>
      <c r="D67" s="16">
        <v>2</v>
      </c>
      <c r="E67" s="29">
        <v>44831</v>
      </c>
      <c r="F67" s="29">
        <v>45321</v>
      </c>
      <c r="G67" s="16"/>
      <c r="H67" s="13"/>
    </row>
    <row r="68" spans="1:8" x14ac:dyDescent="0.25">
      <c r="A68">
        <v>60</v>
      </c>
      <c r="B68" s="16" t="s">
        <v>220</v>
      </c>
      <c r="C68" s="21" t="s">
        <v>279</v>
      </c>
      <c r="D68" s="16">
        <v>1</v>
      </c>
      <c r="E68" s="29">
        <v>45062</v>
      </c>
      <c r="F68" s="29"/>
      <c r="G68" s="13"/>
      <c r="H68" s="13"/>
    </row>
    <row r="69" spans="1:8" x14ac:dyDescent="0.25">
      <c r="A69">
        <v>61</v>
      </c>
      <c r="B69" s="16" t="s">
        <v>280</v>
      </c>
      <c r="C69" s="21" t="s">
        <v>281</v>
      </c>
      <c r="D69" s="16">
        <v>1</v>
      </c>
      <c r="E69" s="29">
        <v>45097</v>
      </c>
      <c r="F69" s="29"/>
      <c r="G69" s="13"/>
      <c r="H69" s="13"/>
    </row>
    <row r="70" spans="1:8" x14ac:dyDescent="0.25">
      <c r="A70">
        <v>62</v>
      </c>
      <c r="B70" s="16" t="s">
        <v>220</v>
      </c>
      <c r="C70" s="21" t="s">
        <v>282</v>
      </c>
      <c r="D70" s="16">
        <v>1</v>
      </c>
      <c r="E70" s="29">
        <v>45414</v>
      </c>
      <c r="F70" s="29"/>
      <c r="G70" s="13"/>
    </row>
    <row r="71" spans="1:8" x14ac:dyDescent="0.25">
      <c r="A71">
        <v>63</v>
      </c>
      <c r="B71" s="16" t="s">
        <v>220</v>
      </c>
      <c r="C71" s="21" t="s">
        <v>283</v>
      </c>
      <c r="D71" s="1">
        <v>1</v>
      </c>
      <c r="E71" s="16"/>
      <c r="F71" s="16"/>
      <c r="G71" s="13"/>
    </row>
    <row r="72" spans="1:8" x14ac:dyDescent="0.25">
      <c r="A72">
        <v>64</v>
      </c>
      <c r="B72" s="16" t="s">
        <v>220</v>
      </c>
      <c r="C72" s="21" t="s">
        <v>284</v>
      </c>
      <c r="D72" s="1">
        <v>1</v>
      </c>
      <c r="E72" s="29">
        <v>45594</v>
      </c>
      <c r="F72" s="16"/>
      <c r="G72" s="13"/>
    </row>
    <row r="73" spans="1:8" x14ac:dyDescent="0.25">
      <c r="A73">
        <v>65</v>
      </c>
      <c r="B73" s="16" t="s">
        <v>220</v>
      </c>
      <c r="C73" s="21" t="s">
        <v>285</v>
      </c>
      <c r="D73" s="1">
        <v>1</v>
      </c>
      <c r="E73" s="29">
        <v>45195</v>
      </c>
      <c r="F73" s="16"/>
      <c r="G73" s="13"/>
    </row>
    <row r="74" spans="1:8" x14ac:dyDescent="0.25">
      <c r="A74">
        <v>66</v>
      </c>
      <c r="B74" s="16" t="s">
        <v>220</v>
      </c>
      <c r="C74" s="21" t="s">
        <v>286</v>
      </c>
      <c r="D74" s="1">
        <v>1</v>
      </c>
      <c r="E74" s="29">
        <v>45111</v>
      </c>
      <c r="F74" s="16"/>
      <c r="G74" s="13"/>
    </row>
    <row r="75" spans="1:8" x14ac:dyDescent="0.25">
      <c r="A75">
        <v>67</v>
      </c>
      <c r="B75" s="16" t="s">
        <v>220</v>
      </c>
      <c r="C75" s="21" t="s">
        <v>287</v>
      </c>
      <c r="D75" s="1">
        <v>1</v>
      </c>
      <c r="E75" s="29">
        <v>45062</v>
      </c>
      <c r="F75" s="16"/>
      <c r="G75" s="34"/>
    </row>
    <row r="76" spans="1:8" x14ac:dyDescent="0.25">
      <c r="A76">
        <v>68</v>
      </c>
      <c r="B76" s="16" t="s">
        <v>227</v>
      </c>
      <c r="C76" s="21" t="s">
        <v>288</v>
      </c>
      <c r="D76" s="1">
        <v>1</v>
      </c>
      <c r="E76" s="29">
        <v>45195</v>
      </c>
      <c r="F76" s="16"/>
      <c r="G76" s="13"/>
    </row>
    <row r="77" spans="1:8" x14ac:dyDescent="0.25">
      <c r="A77">
        <v>69</v>
      </c>
      <c r="B77" s="16" t="s">
        <v>220</v>
      </c>
      <c r="C77" s="21" t="s">
        <v>289</v>
      </c>
      <c r="D77" s="1">
        <v>1</v>
      </c>
      <c r="E77" s="16"/>
      <c r="F77" s="16"/>
      <c r="G77" s="13"/>
    </row>
    <row r="78" spans="1:8" x14ac:dyDescent="0.25">
      <c r="A78">
        <v>70</v>
      </c>
      <c r="B78" s="16" t="s">
        <v>220</v>
      </c>
      <c r="C78" s="21" t="s">
        <v>290</v>
      </c>
      <c r="D78" s="1">
        <v>1</v>
      </c>
      <c r="E78" s="16"/>
      <c r="F78" s="16"/>
      <c r="G78" s="13"/>
    </row>
    <row r="79" spans="1:8" x14ac:dyDescent="0.25">
      <c r="A79">
        <v>71</v>
      </c>
      <c r="B79" s="16" t="s">
        <v>220</v>
      </c>
      <c r="C79" s="21" t="s">
        <v>291</v>
      </c>
      <c r="D79" s="1">
        <v>1</v>
      </c>
      <c r="E79" s="29">
        <v>45265</v>
      </c>
      <c r="F79" s="16"/>
      <c r="G79" s="13"/>
    </row>
    <row r="80" spans="1:8" x14ac:dyDescent="0.25">
      <c r="A80">
        <v>72</v>
      </c>
      <c r="B80" s="16" t="s">
        <v>220</v>
      </c>
      <c r="C80" s="21" t="s">
        <v>292</v>
      </c>
      <c r="D80" s="1">
        <v>1</v>
      </c>
      <c r="E80" s="29">
        <v>45307</v>
      </c>
      <c r="F80" s="16"/>
      <c r="G80" s="13"/>
    </row>
    <row r="81" spans="1:7" x14ac:dyDescent="0.25">
      <c r="A81">
        <v>73</v>
      </c>
      <c r="B81" s="16" t="s">
        <v>220</v>
      </c>
      <c r="C81" s="21" t="s">
        <v>293</v>
      </c>
      <c r="D81" s="1">
        <v>1</v>
      </c>
      <c r="E81" s="16"/>
      <c r="F81" s="16"/>
      <c r="G81" s="13"/>
    </row>
    <row r="82" spans="1:7" x14ac:dyDescent="0.25">
      <c r="A82">
        <v>74</v>
      </c>
      <c r="B82" s="16" t="s">
        <v>220</v>
      </c>
      <c r="C82" s="21" t="s">
        <v>294</v>
      </c>
      <c r="D82" s="1">
        <v>1</v>
      </c>
      <c r="E82" s="29">
        <v>45538</v>
      </c>
      <c r="F82" s="16"/>
      <c r="G82" s="13"/>
    </row>
    <row r="83" spans="1:7" x14ac:dyDescent="0.25">
      <c r="A83">
        <v>75</v>
      </c>
      <c r="B83" s="16" t="s">
        <v>220</v>
      </c>
      <c r="C83" s="21" t="s">
        <v>295</v>
      </c>
      <c r="D83" s="1">
        <v>2</v>
      </c>
      <c r="E83" s="29">
        <v>44992</v>
      </c>
      <c r="F83" s="29">
        <v>45524</v>
      </c>
      <c r="G83" s="13"/>
    </row>
    <row r="84" spans="1:7" x14ac:dyDescent="0.25">
      <c r="A84">
        <v>76</v>
      </c>
      <c r="B84" s="16" t="s">
        <v>220</v>
      </c>
      <c r="C84" s="21" t="s">
        <v>296</v>
      </c>
      <c r="D84" s="1">
        <v>1</v>
      </c>
      <c r="E84" s="29">
        <v>44866</v>
      </c>
      <c r="F84" s="16"/>
      <c r="G84" s="13"/>
    </row>
    <row r="85" spans="1:7" x14ac:dyDescent="0.25">
      <c r="A85">
        <v>77</v>
      </c>
      <c r="B85" s="16" t="s">
        <v>220</v>
      </c>
      <c r="C85" s="21" t="s">
        <v>297</v>
      </c>
      <c r="D85" s="1">
        <v>1</v>
      </c>
      <c r="E85" s="29">
        <v>45118</v>
      </c>
      <c r="F85" s="29">
        <v>45412</v>
      </c>
      <c r="G85" s="13"/>
    </row>
    <row r="86" spans="1:7" x14ac:dyDescent="0.25">
      <c r="A86">
        <v>78</v>
      </c>
      <c r="B86" s="16" t="s">
        <v>220</v>
      </c>
      <c r="C86" s="21" t="s">
        <v>298</v>
      </c>
      <c r="D86" s="1">
        <v>1</v>
      </c>
      <c r="E86" s="29">
        <v>45076</v>
      </c>
      <c r="F86" s="29"/>
      <c r="G86" s="13"/>
    </row>
    <row r="87" spans="1:7" x14ac:dyDescent="0.25">
      <c r="A87">
        <v>79</v>
      </c>
      <c r="B87" s="16" t="s">
        <v>220</v>
      </c>
      <c r="C87" s="21" t="s">
        <v>299</v>
      </c>
      <c r="D87" s="1">
        <v>2</v>
      </c>
      <c r="E87" s="29">
        <v>44880</v>
      </c>
      <c r="F87" s="16"/>
      <c r="G87" s="13"/>
    </row>
    <row r="88" spans="1:7" x14ac:dyDescent="0.25">
      <c r="A88">
        <v>80</v>
      </c>
      <c r="B88" s="34" t="s">
        <v>300</v>
      </c>
      <c r="C88" s="35" t="s">
        <v>301</v>
      </c>
      <c r="D88" s="1">
        <v>1</v>
      </c>
      <c r="E88" s="1"/>
      <c r="F88" s="16"/>
      <c r="G88" s="13"/>
    </row>
    <row r="89" spans="1:7" x14ac:dyDescent="0.25">
      <c r="A89">
        <v>81</v>
      </c>
      <c r="B89" s="34" t="s">
        <v>300</v>
      </c>
      <c r="C89" s="21" t="s">
        <v>302</v>
      </c>
      <c r="D89" s="1">
        <v>1</v>
      </c>
      <c r="E89" s="1"/>
      <c r="F89" s="16"/>
      <c r="G89" s="13"/>
    </row>
    <row r="90" spans="1:7" x14ac:dyDescent="0.25">
      <c r="A90">
        <v>82</v>
      </c>
      <c r="B90" s="34" t="s">
        <v>300</v>
      </c>
      <c r="C90" s="21" t="s">
        <v>303</v>
      </c>
      <c r="D90" s="1">
        <v>1</v>
      </c>
      <c r="E90" s="30">
        <v>45307</v>
      </c>
      <c r="F90" s="16"/>
      <c r="G90" s="13"/>
    </row>
    <row r="91" spans="1:7" x14ac:dyDescent="0.25">
      <c r="A91">
        <v>83</v>
      </c>
      <c r="B91" s="34" t="s">
        <v>300</v>
      </c>
      <c r="C91" s="21" t="s">
        <v>304</v>
      </c>
      <c r="D91" s="1">
        <v>1</v>
      </c>
      <c r="E91" s="30">
        <v>45474</v>
      </c>
      <c r="F91" s="16"/>
      <c r="G91" s="13"/>
    </row>
    <row r="92" spans="1:7" x14ac:dyDescent="0.25">
      <c r="A92">
        <v>84</v>
      </c>
      <c r="B92" s="34" t="s">
        <v>300</v>
      </c>
      <c r="C92" s="21" t="s">
        <v>305</v>
      </c>
      <c r="D92" s="1">
        <v>1</v>
      </c>
      <c r="E92" s="30">
        <v>44845</v>
      </c>
      <c r="F92" s="13"/>
      <c r="G92" s="13"/>
    </row>
    <row r="93" spans="1:7" x14ac:dyDescent="0.25">
      <c r="A93">
        <v>85</v>
      </c>
      <c r="B93" s="34" t="s">
        <v>300</v>
      </c>
      <c r="C93" s="21" t="s">
        <v>306</v>
      </c>
      <c r="D93" s="1">
        <v>1</v>
      </c>
      <c r="E93" s="30">
        <v>45062</v>
      </c>
      <c r="F93" s="13"/>
      <c r="G93" s="13"/>
    </row>
    <row r="94" spans="1:7" x14ac:dyDescent="0.25">
      <c r="A94">
        <v>86</v>
      </c>
      <c r="B94" s="41" t="s">
        <v>307</v>
      </c>
      <c r="C94" s="21" t="s">
        <v>308</v>
      </c>
      <c r="D94" s="1">
        <v>1</v>
      </c>
      <c r="E94" s="30">
        <v>45356</v>
      </c>
      <c r="F94" s="13"/>
      <c r="G94" s="13"/>
    </row>
    <row r="95" spans="1:7" x14ac:dyDescent="0.25">
      <c r="A95">
        <v>87</v>
      </c>
      <c r="B95" s="41" t="s">
        <v>307</v>
      </c>
      <c r="C95" s="21" t="s">
        <v>309</v>
      </c>
      <c r="D95" s="1">
        <v>1</v>
      </c>
      <c r="E95" s="30">
        <v>45433</v>
      </c>
      <c r="F95" s="13"/>
      <c r="G95" s="13"/>
    </row>
    <row r="96" spans="1:7" x14ac:dyDescent="0.25">
      <c r="A96">
        <v>88</v>
      </c>
      <c r="B96" s="41" t="s">
        <v>220</v>
      </c>
      <c r="C96" s="21" t="s">
        <v>310</v>
      </c>
      <c r="D96" s="1">
        <v>1</v>
      </c>
      <c r="E96" s="30">
        <v>45118</v>
      </c>
      <c r="F96" s="13"/>
      <c r="G96" s="13"/>
    </row>
    <row r="97" spans="1:7" x14ac:dyDescent="0.25">
      <c r="A97">
        <v>89</v>
      </c>
      <c r="B97" s="13" t="s">
        <v>220</v>
      </c>
      <c r="C97" s="21" t="s">
        <v>311</v>
      </c>
      <c r="D97" s="1">
        <v>1</v>
      </c>
      <c r="E97" s="29">
        <v>44936</v>
      </c>
      <c r="F97" s="13"/>
      <c r="G97" s="13"/>
    </row>
    <row r="98" spans="1:7" x14ac:dyDescent="0.25">
      <c r="A98">
        <v>90</v>
      </c>
      <c r="B98" s="13" t="s">
        <v>220</v>
      </c>
      <c r="C98" s="21" t="s">
        <v>312</v>
      </c>
      <c r="D98" s="1">
        <v>1</v>
      </c>
      <c r="E98" s="29">
        <v>45531</v>
      </c>
      <c r="F98" s="13"/>
      <c r="G98" s="13"/>
    </row>
    <row r="99" spans="1:7" x14ac:dyDescent="0.25">
      <c r="A99">
        <v>91</v>
      </c>
      <c r="B99" s="13" t="s">
        <v>220</v>
      </c>
      <c r="C99" s="35" t="s">
        <v>313</v>
      </c>
      <c r="D99" s="1">
        <v>1</v>
      </c>
      <c r="E99" s="29">
        <v>45111</v>
      </c>
      <c r="F99" s="13"/>
      <c r="G99" s="13"/>
    </row>
    <row r="100" spans="1:7" x14ac:dyDescent="0.25">
      <c r="A100">
        <v>92</v>
      </c>
      <c r="B100" s="13" t="s">
        <v>220</v>
      </c>
      <c r="C100" s="21" t="s">
        <v>314</v>
      </c>
      <c r="D100" s="1">
        <v>1</v>
      </c>
      <c r="E100" s="16"/>
      <c r="F100" s="13"/>
      <c r="G100" s="13"/>
    </row>
    <row r="101" spans="1:7" x14ac:dyDescent="0.25">
      <c r="A101">
        <v>93</v>
      </c>
      <c r="B101" s="13" t="s">
        <v>220</v>
      </c>
      <c r="C101" s="21" t="s">
        <v>315</v>
      </c>
      <c r="D101" s="1">
        <v>1</v>
      </c>
      <c r="E101" s="16"/>
      <c r="F101" s="13"/>
      <c r="G101" s="13"/>
    </row>
    <row r="102" spans="1:7" x14ac:dyDescent="0.25">
      <c r="A102">
        <v>94</v>
      </c>
      <c r="B102" s="13" t="s">
        <v>220</v>
      </c>
      <c r="C102" s="21" t="s">
        <v>316</v>
      </c>
      <c r="D102" s="1">
        <v>1</v>
      </c>
      <c r="E102" s="29">
        <v>45027</v>
      </c>
      <c r="F102" s="42">
        <v>45188</v>
      </c>
      <c r="G102" s="13"/>
    </row>
    <row r="103" spans="1:7" x14ac:dyDescent="0.25">
      <c r="A103">
        <v>95</v>
      </c>
      <c r="B103" s="13" t="s">
        <v>220</v>
      </c>
      <c r="C103" s="21" t="s">
        <v>317</v>
      </c>
      <c r="D103" s="1">
        <v>1</v>
      </c>
      <c r="E103" s="29">
        <v>45139</v>
      </c>
      <c r="F103" s="13"/>
      <c r="G103" s="13"/>
    </row>
    <row r="104" spans="1:7" x14ac:dyDescent="0.25">
      <c r="A104">
        <v>96</v>
      </c>
      <c r="B104" s="13" t="s">
        <v>220</v>
      </c>
      <c r="C104" s="21" t="s">
        <v>318</v>
      </c>
      <c r="D104" s="1">
        <v>1</v>
      </c>
      <c r="E104" s="29">
        <v>45062</v>
      </c>
      <c r="F104" s="13"/>
      <c r="G104" s="13"/>
    </row>
    <row r="105" spans="1:7" x14ac:dyDescent="0.25">
      <c r="A105">
        <v>97</v>
      </c>
      <c r="B105" s="13" t="s">
        <v>220</v>
      </c>
      <c r="C105" s="21" t="s">
        <v>319</v>
      </c>
      <c r="D105" s="1">
        <v>1</v>
      </c>
      <c r="E105" s="29">
        <v>45111</v>
      </c>
      <c r="F105" s="13"/>
      <c r="G105" s="13"/>
    </row>
    <row r="106" spans="1:7" x14ac:dyDescent="0.25">
      <c r="B106" s="13" t="s">
        <v>220</v>
      </c>
      <c r="C106" s="21" t="s">
        <v>320</v>
      </c>
      <c r="D106" s="1">
        <v>1</v>
      </c>
      <c r="E106" s="29">
        <v>45517</v>
      </c>
      <c r="F106" s="13"/>
      <c r="G106" s="13"/>
    </row>
    <row r="107" spans="1:7" x14ac:dyDescent="0.25">
      <c r="B107" s="13" t="s">
        <v>220</v>
      </c>
      <c r="C107" s="21" t="s">
        <v>218</v>
      </c>
      <c r="D107" s="1">
        <v>1</v>
      </c>
      <c r="E107" s="16"/>
      <c r="F107" s="13"/>
    </row>
    <row r="108" spans="1:7" x14ac:dyDescent="0.25">
      <c r="B108" s="13"/>
      <c r="C108" s="21" t="s">
        <v>321</v>
      </c>
      <c r="D108" s="1">
        <v>1</v>
      </c>
      <c r="E108" s="42">
        <v>45174</v>
      </c>
      <c r="F108" s="13"/>
    </row>
    <row r="109" spans="1:7" x14ac:dyDescent="0.25">
      <c r="B109" s="13"/>
      <c r="C109" s="13"/>
      <c r="D109" s="1"/>
      <c r="E109" s="13"/>
      <c r="F109" s="13"/>
    </row>
    <row r="110" spans="1:7" x14ac:dyDescent="0.25">
      <c r="B110" s="13"/>
      <c r="C110" s="13"/>
      <c r="D110" s="1"/>
      <c r="E110" s="13"/>
      <c r="F110" s="13"/>
    </row>
    <row r="111" spans="1:7" x14ac:dyDescent="0.2">
      <c r="B111" s="13"/>
      <c r="C111" s="13"/>
      <c r="D111" s="13"/>
      <c r="E111" s="13"/>
      <c r="F111" s="13"/>
    </row>
    <row r="112" spans="1:7" x14ac:dyDescent="0.2">
      <c r="B112" s="13"/>
      <c r="C112" s="13"/>
      <c r="D112" s="13"/>
      <c r="E112" s="13"/>
      <c r="F112" s="13"/>
    </row>
    <row r="113" spans="2:6" x14ac:dyDescent="0.2">
      <c r="B113" s="13"/>
      <c r="C113" s="13"/>
      <c r="D113" s="13"/>
      <c r="E113" s="13"/>
      <c r="F113" s="13"/>
    </row>
    <row r="114" spans="2:6" x14ac:dyDescent="0.2">
      <c r="B114" s="13"/>
      <c r="C114" s="13"/>
      <c r="D114" s="13"/>
      <c r="E114" s="13"/>
      <c r="F114" s="13"/>
    </row>
    <row r="115" spans="2:6" x14ac:dyDescent="0.2">
      <c r="C115" s="13"/>
      <c r="D115" s="13"/>
      <c r="E115" s="13"/>
      <c r="F115" s="13"/>
    </row>
    <row r="116" spans="2:6" x14ac:dyDescent="0.2">
      <c r="C116" s="13"/>
      <c r="D116" s="13"/>
      <c r="E116" s="13"/>
      <c r="F116" s="13"/>
    </row>
    <row r="117" spans="2:6" x14ac:dyDescent="0.2">
      <c r="C117" s="13"/>
      <c r="D117" s="13"/>
      <c r="E117" s="13"/>
      <c r="F117" s="13"/>
    </row>
    <row r="118" spans="2:6" x14ac:dyDescent="0.2">
      <c r="C118" s="13"/>
      <c r="D118" s="13"/>
      <c r="E118" s="13"/>
      <c r="F118" s="13"/>
    </row>
    <row r="119" spans="2:6" x14ac:dyDescent="0.2">
      <c r="C119" s="13"/>
      <c r="D119" s="13"/>
      <c r="E119" s="13"/>
      <c r="F119" s="13"/>
    </row>
    <row r="120" spans="2:6" x14ac:dyDescent="0.2">
      <c r="C120" s="13"/>
      <c r="D120" s="13"/>
      <c r="E120" s="13"/>
      <c r="F120" s="13"/>
    </row>
    <row r="121" spans="2:6" x14ac:dyDescent="0.2">
      <c r="C121" s="13"/>
      <c r="D121" s="13"/>
      <c r="E121" s="13"/>
      <c r="F121" s="13"/>
    </row>
    <row r="122" spans="2:6" x14ac:dyDescent="0.2">
      <c r="C122" s="13"/>
      <c r="D122" s="13"/>
      <c r="E122" s="13"/>
      <c r="F122" s="13"/>
    </row>
    <row r="123" spans="2:6" x14ac:dyDescent="0.2">
      <c r="C123" s="13"/>
      <c r="D123" s="13"/>
      <c r="E123" s="13"/>
      <c r="F123" s="13"/>
    </row>
    <row r="124" spans="2:6" x14ac:dyDescent="0.2">
      <c r="C124" s="13"/>
      <c r="D124" s="13"/>
      <c r="E124" s="13"/>
      <c r="F124" s="13"/>
    </row>
    <row r="125" spans="2:6" x14ac:dyDescent="0.2">
      <c r="C125" s="13"/>
      <c r="D125" s="13"/>
      <c r="E125" s="13"/>
      <c r="F125" s="13"/>
    </row>
    <row r="126" spans="2:6" x14ac:dyDescent="0.2">
      <c r="C126" s="13"/>
      <c r="D126" s="13"/>
      <c r="E126" s="13"/>
      <c r="F126" s="13"/>
    </row>
    <row r="127" spans="2:6" x14ac:dyDescent="0.2">
      <c r="C127" s="13"/>
      <c r="D127" s="13"/>
      <c r="E127" s="13"/>
      <c r="F127" s="13"/>
    </row>
    <row r="128" spans="2:6" x14ac:dyDescent="0.2">
      <c r="C128" s="13"/>
      <c r="D128" s="13"/>
      <c r="E128" s="13"/>
    </row>
    <row r="129" spans="3:5" x14ac:dyDescent="0.2">
      <c r="C129" s="13"/>
      <c r="D129" s="13"/>
      <c r="E129" s="13"/>
    </row>
    <row r="130" spans="3:5" x14ac:dyDescent="0.2">
      <c r="C130" s="13"/>
      <c r="D130" s="13"/>
    </row>
  </sheetData>
  <hyperlinks>
    <hyperlink ref="B51" r:id="rId1" display="G@" xr:uid="{11179A0B-AD35-4004-8756-A0637370A514}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M12" sqref="M12"/>
    </sheetView>
  </sheetViews>
  <sheetFormatPr defaultRowHeight="15" x14ac:dyDescent="0.2"/>
  <sheetData>
    <row r="1" spans="1:1" ht="38.25" customHeight="1" x14ac:dyDescent="0.2">
      <c r="A1" s="36" t="s">
        <v>322</v>
      </c>
    </row>
  </sheetData>
  <pageMargins left="0.7" right="0.7" top="0.75" bottom="0.75" header="0.3" footer="0.3"/>
  <pageSetup orientation="portrait" horizontalDpi="4294967293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Scores</vt:lpstr>
      <vt:lpstr>Scores 2</vt:lpstr>
      <vt:lpstr>Guests List</vt:lpstr>
      <vt:lpstr>Sheet1</vt:lpstr>
      <vt:lpstr>Scores!Print_Area</vt:lpstr>
      <vt:lpstr>'Scores 2'!Print_Area</vt:lpstr>
      <vt:lpstr>Scores!Print_Titles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ON Lagula</dc:creator>
  <cp:keywords/>
  <dc:description/>
  <cp:lastModifiedBy>Kevin Magee</cp:lastModifiedBy>
  <cp:revision/>
  <cp:lastPrinted>2025-03-28T21:27:49Z</cp:lastPrinted>
  <dcterms:created xsi:type="dcterms:W3CDTF">2019-03-06T00:39:06Z</dcterms:created>
  <dcterms:modified xsi:type="dcterms:W3CDTF">2025-03-29T22:57:24Z</dcterms:modified>
  <cp:category/>
  <cp:contentStatus/>
</cp:coreProperties>
</file>