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Mar\032525&amp;032725\"/>
    </mc:Choice>
  </mc:AlternateContent>
  <xr:revisionPtr revIDLastSave="0" documentId="8_{1021FB24-370B-4879-BA84-372963D39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Scores!$A$1:$M$81</definedName>
    <definedName name="_xlnm.Print_Area" localSheetId="1">'Scores 2'!$A$1:$I$249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F51" i="1" l="1"/>
  <c r="F10" i="1"/>
  <c r="F15" i="1"/>
  <c r="F19" i="1"/>
  <c r="F22" i="1"/>
  <c r="F25" i="1"/>
  <c r="F30" i="1"/>
  <c r="F50" i="1"/>
  <c r="F36" i="1"/>
  <c r="F33" i="1"/>
  <c r="F54" i="1"/>
  <c r="F26" i="1"/>
  <c r="F41" i="1"/>
  <c r="F37" i="1"/>
  <c r="F31" i="1"/>
  <c r="F18" i="1"/>
  <c r="F34" i="1"/>
  <c r="F28" i="1"/>
  <c r="F11" i="1"/>
  <c r="F16" i="1"/>
  <c r="F13" i="1"/>
  <c r="F56" i="1"/>
  <c r="F17" i="1"/>
  <c r="F9" i="1"/>
  <c r="F12" i="1"/>
  <c r="F24" i="1"/>
  <c r="F42" i="1"/>
  <c r="F38" i="1"/>
  <c r="F40" i="1"/>
  <c r="F27" i="1"/>
  <c r="F55" i="1"/>
  <c r="F35" i="1"/>
  <c r="F14" i="1"/>
  <c r="F39" i="1"/>
  <c r="F23" i="1"/>
  <c r="F21" i="1"/>
  <c r="F46" i="1"/>
  <c r="F47" i="1"/>
  <c r="F43" i="1"/>
  <c r="F57" i="1"/>
  <c r="F52" i="1"/>
  <c r="F44" i="1"/>
  <c r="F48" i="1"/>
  <c r="F53" i="1"/>
  <c r="F49" i="1"/>
  <c r="F29" i="1"/>
  <c r="H54" i="1" l="1"/>
  <c r="K54" i="1" s="1"/>
  <c r="H26" i="1"/>
  <c r="K26" i="1" s="1"/>
  <c r="H10" i="1" l="1"/>
  <c r="K10" i="1" s="1"/>
  <c r="H15" i="1"/>
  <c r="K15" i="1" s="1"/>
  <c r="H19" i="1"/>
  <c r="K19" i="1" s="1"/>
  <c r="H22" i="1"/>
  <c r="K22" i="1" s="1"/>
  <c r="H25" i="1"/>
  <c r="K25" i="1" s="1"/>
  <c r="H30" i="1"/>
  <c r="K30" i="1" s="1"/>
  <c r="H50" i="1"/>
  <c r="K50" i="1" s="1"/>
  <c r="H35" i="1"/>
  <c r="K35" i="1" s="1"/>
  <c r="H14" i="1"/>
  <c r="K14" i="1" s="1"/>
  <c r="H39" i="1"/>
  <c r="K39" i="1" s="1"/>
  <c r="H36" i="1"/>
  <c r="K36" i="1" s="1"/>
  <c r="H33" i="1"/>
  <c r="K33" i="1" s="1"/>
  <c r="H23" i="1"/>
  <c r="K23" i="1" s="1"/>
  <c r="H41" i="1"/>
  <c r="K41" i="1" s="1"/>
  <c r="H21" i="1"/>
  <c r="K21" i="1" s="1"/>
  <c r="H37" i="1"/>
  <c r="K37" i="1" s="1"/>
  <c r="H31" i="1"/>
  <c r="K31" i="1" s="1"/>
  <c r="H46" i="1"/>
  <c r="K46" i="1" s="1"/>
  <c r="H47" i="1"/>
  <c r="K47" i="1" s="1"/>
  <c r="H43" i="1"/>
  <c r="K43" i="1" s="1"/>
  <c r="H57" i="1"/>
  <c r="K57" i="1" s="1"/>
  <c r="H18" i="1"/>
  <c r="K18" i="1" s="1"/>
  <c r="H34" i="1"/>
  <c r="K34" i="1" s="1"/>
  <c r="H28" i="1"/>
  <c r="K28" i="1" s="1"/>
  <c r="H11" i="1"/>
  <c r="K11" i="1" s="1"/>
  <c r="H52" i="1"/>
  <c r="K52" i="1" s="1"/>
  <c r="H16" i="1"/>
  <c r="K16" i="1" s="1"/>
  <c r="H13" i="1"/>
  <c r="K13" i="1" s="1"/>
  <c r="H56" i="1"/>
  <c r="K56" i="1" s="1"/>
  <c r="H17" i="1"/>
  <c r="K17" i="1" s="1"/>
  <c r="H9" i="1"/>
  <c r="K9" i="1" s="1"/>
  <c r="H12" i="1"/>
  <c r="K12" i="1" s="1"/>
  <c r="H44" i="1"/>
  <c r="K44" i="1" s="1"/>
  <c r="H24" i="1"/>
  <c r="K24" i="1" s="1"/>
  <c r="H48" i="1"/>
  <c r="K48" i="1" s="1"/>
  <c r="H42" i="1"/>
  <c r="K42" i="1" s="1"/>
  <c r="H38" i="1"/>
  <c r="K38" i="1" s="1"/>
  <c r="H40" i="1"/>
  <c r="K40" i="1" s="1"/>
  <c r="H27" i="1"/>
  <c r="K27" i="1" s="1"/>
  <c r="H53" i="1"/>
  <c r="K53" i="1" s="1"/>
  <c r="H49" i="1"/>
  <c r="K49" i="1" s="1"/>
  <c r="H29" i="1"/>
  <c r="K29" i="1" s="1"/>
  <c r="H55" i="1"/>
  <c r="K55" i="1" s="1"/>
  <c r="H51" i="1"/>
  <c r="K51" i="1" s="1"/>
  <c r="J7" i="1" l="1"/>
  <c r="H11" i="2" l="1"/>
  <c r="H176" i="2" l="1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3" i="2"/>
  <c r="H182" i="2"/>
  <c r="H181" i="2"/>
  <c r="H180" i="2"/>
  <c r="H179" i="2"/>
  <c r="H178" i="2"/>
  <c r="H177" i="2"/>
  <c r="H174" i="2"/>
  <c r="H173" i="2"/>
  <c r="H171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I7" i="1" l="1"/>
  <c r="A10" i="2" l="1"/>
  <c r="A11" i="2" s="1"/>
  <c r="A12" i="2" s="1"/>
  <c r="A13" i="2" s="1"/>
  <c r="A14" i="2" s="1"/>
  <c r="A15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44" i="1" s="1"/>
  <c r="A16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2" i="2" l="1"/>
  <c r="A63" i="2" s="1"/>
  <c r="A64" i="2" s="1"/>
  <c r="A65" i="2" s="1"/>
  <c r="A66" i="2" s="1"/>
  <c r="A67" i="2" s="1"/>
  <c r="A68" i="2" s="1"/>
  <c r="A69" i="2" s="1"/>
  <c r="A70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1" i="2" l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l="1"/>
  <c r="A95" i="2" s="1"/>
  <c r="A96" i="2" s="1"/>
  <c r="A97" i="2" l="1"/>
  <c r="A98" i="2" s="1"/>
  <c r="A99" i="2" s="1"/>
  <c r="A100" i="2" s="1"/>
  <c r="A101" i="2" s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l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l="1"/>
  <c r="A131" i="2" s="1"/>
  <c r="A132" i="2" s="1"/>
  <c r="A133" i="2" s="1"/>
  <c r="A134" i="2" s="1"/>
  <c r="A135" i="2" l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l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l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</calcChain>
</file>

<file path=xl/sharedStrings.xml><?xml version="1.0" encoding="utf-8"?>
<sst xmlns="http://schemas.openxmlformats.org/spreadsheetml/2006/main" count="792" uniqueCount="383">
  <si>
    <t xml:space="preserve">  </t>
  </si>
  <si>
    <t>Tue</t>
  </si>
  <si>
    <t>Thu</t>
  </si>
  <si>
    <t xml:space="preserve"> 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</si>
  <si>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</si>
  <si>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</si>
  <si>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</si>
  <si>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</si>
  <si>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</si>
  <si>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</si>
  <si>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</si>
  <si>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</si>
  <si>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</si>
  <si>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</si>
  <si>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</si>
  <si>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</si>
  <si>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</si>
  <si>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</si>
  <si>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</si>
  <si>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</si>
  <si>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</si>
  <si>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</si>
  <si>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</si>
  <si>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</si>
  <si>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</si>
  <si>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</si>
  <si>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</si>
  <si>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</si>
  <si>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</si>
  <si>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</si>
  <si>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</si>
  <si>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</si>
  <si>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</si>
  <si>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</si>
  <si>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</si>
  <si>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</si>
  <si>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</si>
  <si>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</si>
  <si>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</si>
  <si>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</si>
  <si>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</si>
  <si>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</si>
  <si>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</si>
  <si>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</si>
  <si>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</si>
  <si>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</si>
  <si>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</si>
  <si>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</si>
  <si>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</si>
  <si>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</si>
  <si>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</si>
  <si>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</si>
  <si>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</si>
  <si>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</si>
  <si>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</si>
  <si>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</si>
  <si>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</si>
  <si>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</si>
  <si>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</si>
  <si>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</si>
  <si>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</si>
  <si>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</si>
  <si>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</si>
  <si>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</si>
  <si>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</si>
  <si>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</si>
  <si>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</si>
  <si>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</si>
  <si>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</si>
  <si>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</si>
  <si>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</si>
  <si>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</si>
  <si>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</si>
  <si>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</si>
  <si>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</si>
  <si>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</si>
  <si>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</si>
  <si>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</si>
  <si>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</si>
  <si>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</si>
  <si>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</si>
  <si>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</si>
  <si>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</si>
  <si>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</si>
  <si>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</si>
  <si>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</si>
  <si>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</si>
  <si>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</si>
  <si>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</si>
  <si>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</si>
  <si>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</si>
  <si>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</si>
  <si>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</si>
  <si>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</si>
  <si>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</si>
  <si>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</si>
  <si>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</si>
  <si>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</si>
  <si>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</si>
  <si>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</si>
  <si>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</si>
  <si>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</si>
  <si>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</si>
  <si>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</si>
  <si>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</si>
  <si>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</si>
  <si>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</si>
  <si>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</si>
  <si>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</si>
  <si>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</si>
  <si>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</si>
  <si>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</si>
  <si>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</si>
  <si>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</si>
  <si>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</si>
  <si>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</si>
  <si>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</si>
  <si>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</si>
  <si>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</si>
  <si>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</si>
  <si>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</si>
  <si>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</si>
  <si>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</si>
  <si>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</si>
  <si>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</si>
  <si>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</si>
  <si>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</si>
  <si>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</si>
  <si>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</si>
  <si>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</si>
  <si>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</si>
  <si>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</si>
  <si>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</si>
  <si>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</si>
  <si>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</si>
  <si>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</si>
  <si>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</si>
  <si>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</si>
  <si>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</si>
  <si>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</si>
  <si>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</si>
  <si>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</si>
  <si>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</si>
  <si>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</si>
  <si>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</si>
  <si>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</si>
  <si>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</si>
  <si>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</si>
  <si>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</si>
  <si>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</si>
  <si>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</si>
  <si>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</si>
  <si>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</si>
  <si>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</si>
  <si>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</si>
  <si>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</si>
  <si>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</si>
  <si>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</si>
  <si>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</si>
  <si>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</si>
  <si>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</si>
  <si>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</si>
  <si>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</si>
  <si>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</si>
  <si>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</si>
  <si>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</si>
  <si>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</si>
  <si>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</si>
  <si>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</si>
  <si>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</si>
  <si>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</si>
  <si>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</si>
  <si>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</si>
  <si>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</si>
  <si>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</si>
  <si>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</si>
  <si>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</si>
  <si>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</si>
  <si>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</si>
  <si>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</si>
  <si>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</si>
  <si>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</si>
  <si>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</si>
  <si>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</si>
  <si>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</si>
  <si>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</si>
  <si>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</si>
  <si>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</si>
  <si>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</si>
  <si>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</si>
  <si>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</si>
  <si>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</si>
  <si>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</si>
  <si>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</si>
  <si>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</si>
  <si>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</si>
  <si>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</si>
  <si>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</si>
  <si>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</si>
  <si>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</si>
  <si>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</si>
  <si>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</si>
  <si>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</si>
  <si>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</si>
  <si>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</si>
  <si>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</si>
  <si>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</si>
  <si>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</si>
  <si>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</si>
  <si>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</si>
  <si>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</si>
  <si>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</si>
  <si>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</si>
  <si>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</si>
  <si>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</si>
  <si>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</si>
  <si>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</si>
  <si>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</si>
  <si>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</si>
  <si>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</si>
  <si>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</si>
  <si>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</si>
  <si>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</si>
  <si>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</si>
  <si>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</si>
  <si>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</si>
  <si>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</si>
  <si>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</si>
  <si>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</si>
  <si>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</si>
  <si>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</si>
  <si>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</si>
  <si>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</si>
  <si>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</si>
  <si>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</si>
  <si>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</si>
  <si>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</si>
  <si>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</si>
  <si>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</si>
  <si>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</si>
  <si>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</si>
  <si>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</si>
  <si>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</si>
  <si>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</si>
  <si>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</si>
  <si>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</si>
  <si>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</si>
  <si>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</si>
  <si>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</si>
  <si>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</si>
  <si>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</si>
  <si>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</si>
  <si>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</si>
  <si>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</si>
  <si>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</si>
  <si>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</si>
  <si>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</si>
  <si>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</si>
  <si>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</si>
  <si>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</si>
  <si>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</si>
  <si>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</si>
  <si>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</si>
  <si>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</si>
  <si>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</si>
  <si>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</si>
  <si>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</si>
  <si>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</si>
  <si>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</si>
  <si>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</si>
  <si>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</si>
  <si>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</si>
  <si>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</si>
  <si>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</si>
  <si>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</si>
  <si>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</si>
  <si>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</si>
  <si>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</si>
  <si>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</si>
  <si>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</si>
  <si>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</si>
  <si>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</si>
  <si>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</si>
  <si>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</si>
  <si>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</si>
  <si>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</si>
  <si>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</si>
  <si>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</si>
  <si>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</si>
  <si>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</si>
  <si>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</si>
  <si>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</si>
  <si>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</si>
  <si>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</si>
  <si>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</si>
  <si>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</si>
  <si>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</si>
  <si>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</si>
  <si>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</si>
  <si>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</si>
  <si>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</si>
  <si>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</si>
  <si>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</si>
  <si>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</si>
  <si>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</si>
  <si>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</si>
  <si>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</si>
  <si>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</si>
  <si>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</si>
  <si>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</si>
  <si>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</si>
  <si>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</si>
  <si>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</si>
  <si>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</si>
  <si>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</si>
  <si>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</si>
  <si>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</si>
  <si>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</si>
  <si>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</si>
  <si>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</si>
  <si>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</si>
  <si>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</si>
  <si>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</si>
  <si>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</si>
  <si>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</si>
  <si>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</si>
  <si>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</si>
  <si>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</si>
  <si>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>#4</t>
  </si>
  <si>
    <t>#6</t>
  </si>
  <si>
    <t xml:space="preserve">Mid </t>
  </si>
  <si>
    <t>Mohney, Terry</t>
  </si>
  <si>
    <t>The Mirage Weekly Pot Handicap 2025 Tour 2 - Week 04</t>
  </si>
  <si>
    <t>Gold</t>
  </si>
  <si>
    <t>M68.9/120</t>
  </si>
  <si>
    <t>Black</t>
  </si>
  <si>
    <t>M66.3/115</t>
  </si>
  <si>
    <t>L69.1/108</t>
  </si>
  <si>
    <t>#2</t>
  </si>
  <si>
    <t>147 yd</t>
  </si>
  <si>
    <t>170 yd</t>
  </si>
  <si>
    <t>143 yd</t>
  </si>
  <si>
    <t>#11</t>
  </si>
  <si>
    <t>131 yd</t>
  </si>
  <si>
    <t>#14</t>
  </si>
  <si>
    <t>222 yd</t>
  </si>
  <si>
    <t>DNF</t>
  </si>
  <si>
    <t>Tili,Wayne</t>
  </si>
  <si>
    <t>Sakomoto,Dan</t>
  </si>
  <si>
    <t>Ron Neubauer</t>
  </si>
  <si>
    <t>NO</t>
  </si>
  <si>
    <t>TAPE</t>
  </si>
  <si>
    <t>Roland Taitano</t>
  </si>
  <si>
    <t>2</t>
  </si>
  <si>
    <t>0</t>
  </si>
  <si>
    <t>Ron Thomas</t>
  </si>
  <si>
    <t>7</t>
  </si>
  <si>
    <t>5</t>
  </si>
  <si>
    <t>Ron Hiramoto</t>
  </si>
  <si>
    <t>4</t>
  </si>
  <si>
    <t>Carlos De Reyes</t>
  </si>
  <si>
    <t>8</t>
  </si>
  <si>
    <t>Gene Cleveland</t>
  </si>
  <si>
    <t>3</t>
  </si>
  <si>
    <t>Rocky Tumaneng</t>
  </si>
  <si>
    <t>21</t>
  </si>
  <si>
    <t>Eugene Mansueto</t>
  </si>
  <si>
    <t>9</t>
  </si>
  <si>
    <t xml:space="preserve">Mike Miller </t>
  </si>
  <si>
    <t xml:space="preserve">Orlando Lagula </t>
  </si>
  <si>
    <t>6</t>
  </si>
  <si>
    <t>Final Results on Mar 25/Mar 27, 2025 - Wildhorse</t>
  </si>
  <si>
    <t>Net</t>
  </si>
  <si>
    <t>Winner</t>
  </si>
  <si>
    <t>Prize</t>
  </si>
  <si>
    <t>Flight "A"</t>
  </si>
  <si>
    <t>Flight "B"</t>
  </si>
  <si>
    <t>Flight "C"</t>
  </si>
  <si>
    <t>Flight "D"</t>
  </si>
  <si>
    <t>Notes</t>
  </si>
  <si>
    <t>Calculations for the 2's Pot for Tuesday. Total Collections for the 3 weeks is $100 + $35 + $225= $360/6=</t>
  </si>
  <si>
    <t>$60.00 each</t>
  </si>
  <si>
    <t>Calculations for the 2's Pot for Thursday, 5 winners 21- 2's Pot X $5= $105/6 = $21.00 each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</si>
</sst>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5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u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sz val="12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3" borderId="0" applyNumberFormat="0" applyBorder="0" applyAlignment="0" applyProtection="0"/>
    <xf numFmtId="44" fontId="22" fillId="0" borderId="0" applyFont="0" applyFill="0" applyBorder="0" applyAlignment="0" applyProtection="0"/>
  </cellStyleXfs>
  <cellXfs count="138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0" fillId="2" borderId="2" xfId="0" applyFont="1" applyFill="1" applyBorder="1"/>
    <xf numFmtId="0" fontId="1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6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/>
    <xf numFmtId="0" fontId="1" fillId="8" borderId="2" xfId="0" applyFont="1" applyFill="1" applyBorder="1"/>
    <xf numFmtId="1" fontId="1" fillId="9" borderId="2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165" fontId="1" fillId="0" borderId="6" xfId="0" applyNumberFormat="1" applyFont="1" applyBorder="1"/>
    <xf numFmtId="0" fontId="2" fillId="0" borderId="6" xfId="0" applyFont="1" applyBorder="1"/>
    <xf numFmtId="0" fontId="2" fillId="0" borderId="2" xfId="0" applyFont="1" applyBorder="1"/>
    <xf numFmtId="0" fontId="8" fillId="0" borderId="6" xfId="0" applyFont="1" applyBorder="1"/>
    <xf numFmtId="0" fontId="1" fillId="0" borderId="6" xfId="0" applyFont="1" applyBorder="1" applyAlignment="1">
      <alignment horizontal="center"/>
    </xf>
    <xf numFmtId="0" fontId="21" fillId="0" borderId="6" xfId="0" applyFont="1" applyBorder="1"/>
    <xf numFmtId="0" fontId="8" fillId="0" borderId="6" xfId="0" applyFont="1" applyBorder="1" applyAlignment="1">
      <alignment horizontal="left" vertical="center"/>
    </xf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23" fillId="0" borderId="2" xfId="0" applyNumberFormat="1" applyFont="1" applyBorder="1"/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0" fontId="24" fillId="0" borderId="2" xfId="0" applyFont="1" applyBorder="1"/>
    <xf numFmtId="6" fontId="24" fillId="0" borderId="2" xfId="0" applyNumberFormat="1" applyFont="1" applyBorder="1"/>
    <xf numFmtId="0" fontId="6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2" xfId="3" applyNumberFormat="1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165" fontId="24" fillId="0" borderId="2" xfId="0" applyNumberFormat="1" applyFont="1" applyBorder="1" applyAlignment="1">
      <alignment vertical="center"/>
    </xf>
    <xf numFmtId="165" fontId="24" fillId="0" borderId="2" xfId="0" applyNumberFormat="1" applyFont="1" applyBorder="1" applyAlignment="1">
      <alignment horizontal="center"/>
    </xf>
    <xf numFmtId="1" fontId="24" fillId="0" borderId="2" xfId="0" applyNumberFormat="1" applyFont="1" applyBorder="1"/>
    <xf numFmtId="165" fontId="24" fillId="0" borderId="2" xfId="0" applyNumberFormat="1" applyFont="1" applyBorder="1" applyAlignment="1">
      <alignment horizontal="center" vertical="center"/>
    </xf>
    <xf numFmtId="8" fontId="24" fillId="0" borderId="2" xfId="0" applyNumberFormat="1" applyFont="1" applyBorder="1"/>
    <xf numFmtId="0" fontId="24" fillId="0" borderId="2" xfId="0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6" fontId="24" fillId="0" borderId="2" xfId="3" applyNumberFormat="1" applyFont="1" applyBorder="1" applyAlignment="1">
      <alignment horizontal="center"/>
    </xf>
    <xf numFmtId="0" fontId="24" fillId="0" borderId="2" xfId="0" applyFont="1" applyBorder="1" applyAlignment="1">
      <alignment horizontal="right"/>
    </xf>
    <xf numFmtId="6" fontId="24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2" applyFont="1" applyFill="1" applyBorder="1" applyAlignment="1">
      <alignment horizontal="center"/>
    </xf>
    <xf numFmtId="0" fontId="24" fillId="0" borderId="2" xfId="0" applyFont="1" applyBorder="1" applyAlignment="1">
      <alignment horizontal="left" vertical="center"/>
    </xf>
    <xf numFmtId="0" fontId="24" fillId="10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4" fillId="0" borderId="0" xfId="0" applyFont="1" applyAlignment="1">
      <alignment vertical="center"/>
    </xf>
    <xf numFmtId="49" fontId="24" fillId="0" borderId="2" xfId="0" applyNumberFormat="1" applyFont="1" applyBorder="1" applyAlignment="1">
      <alignment horizontal="center"/>
    </xf>
    <xf numFmtId="0" fontId="24" fillId="2" borderId="2" xfId="0" applyFont="1" applyFill="1" applyBorder="1" applyAlignment="1">
      <alignment vertical="center"/>
    </xf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3"/>
  <sheetViews>
    <sheetView tabSelected="1" workbookViewId="0">
      <pane ySplit="7" topLeftCell="A8" activePane="bottomLeft" state="frozen"/>
      <selection pane="bottomLeft" activeCell="V66" sqref="V66"/>
    </sheetView>
  </sheetViews>
  <sheetFormatPr defaultColWidth="11.1796875" defaultRowHeight="15" customHeight="1" x14ac:dyDescent="0.25"/>
  <cols>
    <col min="1" max="1" width="4.1796875" style="63" customWidth="1"/>
    <col min="2" max="2" width="6.26953125" style="63" customWidth="1"/>
    <col min="3" max="3" width="5" style="63" customWidth="1"/>
    <col min="4" max="4" width="18.453125" style="63" customWidth="1"/>
    <col min="5" max="5" width="6.453125" style="83" customWidth="1"/>
    <col min="6" max="6" width="10.54296875" style="98" customWidth="1"/>
    <col min="7" max="7" width="0.26953125" style="63" hidden="1" customWidth="1"/>
    <col min="8" max="8" width="6" style="63" customWidth="1"/>
    <col min="9" max="9" width="5.6328125" style="62" customWidth="1"/>
    <col min="10" max="10" width="5.54296875" style="62" customWidth="1"/>
    <col min="11" max="11" width="5.81640625" style="63" customWidth="1"/>
    <col min="12" max="12" width="6.54296875" style="63" customWidth="1"/>
    <col min="13" max="13" width="5.6328125" style="63" customWidth="1"/>
    <col min="14" max="14" width="4.453125" style="63" customWidth="1"/>
    <col min="15" max="15" width="4.1796875" style="63" customWidth="1"/>
    <col min="16" max="20" width="4.453125" style="63" customWidth="1"/>
    <col min="21" max="82" width="8.90625" style="63" customWidth="1"/>
    <col min="83" max="16384" width="11.1796875" style="63"/>
  </cols>
  <sheetData>
    <row r="1" spans="1:86" ht="15" customHeight="1" x14ac:dyDescent="0.3">
      <c r="A1" s="103" t="s">
        <v>332</v>
      </c>
      <c r="B1" s="115"/>
      <c r="C1" s="115"/>
      <c r="D1" s="107"/>
      <c r="E1" s="116"/>
      <c r="F1" s="116"/>
      <c r="G1" s="104"/>
      <c r="H1" s="104"/>
      <c r="I1" s="104"/>
      <c r="J1" s="104"/>
      <c r="K1" s="104"/>
      <c r="L1" s="104"/>
      <c r="M1" s="104"/>
      <c r="N1" s="84"/>
      <c r="O1" s="62"/>
      <c r="P1" s="62"/>
      <c r="Q1" s="62"/>
      <c r="R1" s="62"/>
      <c r="S1" s="84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</row>
    <row r="2" spans="1:86" ht="15.75" customHeight="1" x14ac:dyDescent="0.3">
      <c r="A2" s="103" t="s">
        <v>371</v>
      </c>
      <c r="B2" s="107"/>
      <c r="C2" s="107"/>
      <c r="D2" s="107"/>
      <c r="E2" s="117" t="s">
        <v>0</v>
      </c>
      <c r="F2" s="117"/>
      <c r="G2" s="105"/>
      <c r="H2" s="105"/>
      <c r="I2" s="105"/>
      <c r="J2" s="105"/>
      <c r="K2" s="107"/>
      <c r="L2" s="107"/>
      <c r="M2" s="107"/>
      <c r="N2" s="86"/>
      <c r="O2" s="2"/>
      <c r="P2" s="2"/>
      <c r="Q2" s="62"/>
      <c r="R2" s="62"/>
      <c r="S2" s="84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</row>
    <row r="3" spans="1:86" ht="15.75" customHeight="1" x14ac:dyDescent="0.25">
      <c r="A3" s="118"/>
      <c r="B3" s="107"/>
      <c r="C3" s="107"/>
      <c r="D3" s="107"/>
      <c r="E3" s="116"/>
      <c r="F3" s="119" t="s">
        <v>333</v>
      </c>
      <c r="G3" s="105"/>
      <c r="H3" s="105"/>
      <c r="I3" s="105"/>
      <c r="J3" s="105"/>
      <c r="K3" s="104"/>
      <c r="L3" s="107"/>
      <c r="M3" s="105"/>
      <c r="N3" s="86"/>
      <c r="O3" s="2"/>
      <c r="P3" s="2"/>
      <c r="Q3" s="62"/>
      <c r="R3" s="62"/>
      <c r="S3" s="84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</row>
    <row r="4" spans="1:86" ht="15.75" customHeight="1" x14ac:dyDescent="0.25">
      <c r="A4" s="106" t="s">
        <v>3</v>
      </c>
      <c r="B4" s="120"/>
      <c r="C4" s="120"/>
      <c r="D4" s="107"/>
      <c r="E4" s="116"/>
      <c r="F4" s="116" t="s">
        <v>334</v>
      </c>
      <c r="G4" s="104"/>
      <c r="H4" s="121"/>
      <c r="I4" s="105" t="s">
        <v>1</v>
      </c>
      <c r="J4" s="105" t="s">
        <v>2</v>
      </c>
      <c r="K4" s="105"/>
      <c r="L4" s="117"/>
      <c r="M4" s="105"/>
      <c r="N4" s="86"/>
      <c r="O4" s="2"/>
      <c r="P4" s="2"/>
      <c r="Q4" s="2"/>
      <c r="R4" s="2"/>
      <c r="S4" s="87"/>
      <c r="T4" s="2"/>
      <c r="U4" s="2"/>
      <c r="V4" s="2"/>
      <c r="W4" s="2"/>
      <c r="X4" s="2"/>
      <c r="Y4" s="2"/>
      <c r="Z4" s="2"/>
      <c r="AA4" s="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</row>
    <row r="5" spans="1:86" ht="15.75" customHeight="1" x14ac:dyDescent="0.25">
      <c r="A5" s="106"/>
      <c r="B5" s="105" t="s">
        <v>4</v>
      </c>
      <c r="C5" s="104"/>
      <c r="D5" s="107"/>
      <c r="E5" s="117" t="s">
        <v>7</v>
      </c>
      <c r="F5" s="117" t="s">
        <v>335</v>
      </c>
      <c r="G5" s="105" t="s">
        <v>8</v>
      </c>
      <c r="H5" s="105" t="s">
        <v>9</v>
      </c>
      <c r="I5" s="105" t="s">
        <v>10</v>
      </c>
      <c r="J5" s="105" t="s">
        <v>10</v>
      </c>
      <c r="K5" s="105" t="s">
        <v>372</v>
      </c>
      <c r="L5" s="105" t="s">
        <v>373</v>
      </c>
      <c r="M5" s="105" t="s">
        <v>374</v>
      </c>
      <c r="N5" s="86"/>
      <c r="O5" s="2"/>
      <c r="P5" s="2"/>
      <c r="Q5" s="2"/>
      <c r="R5" s="2"/>
      <c r="S5" s="86"/>
      <c r="T5" s="2"/>
      <c r="U5" s="2"/>
      <c r="V5" s="2"/>
      <c r="W5" s="2"/>
      <c r="X5" s="2"/>
      <c r="Y5" s="2"/>
      <c r="Z5" s="2"/>
      <c r="AA5" s="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</row>
    <row r="6" spans="1:86" ht="15.75" customHeight="1" x14ac:dyDescent="0.25">
      <c r="A6" s="106"/>
      <c r="B6" s="105">
        <v>2025</v>
      </c>
      <c r="C6" s="105" t="s">
        <v>11</v>
      </c>
      <c r="D6" s="107"/>
      <c r="E6" s="117" t="s">
        <v>13</v>
      </c>
      <c r="F6" s="117" t="s">
        <v>336</v>
      </c>
      <c r="G6" s="105" t="s">
        <v>6</v>
      </c>
      <c r="H6" s="105" t="s">
        <v>6</v>
      </c>
      <c r="I6" s="105" t="s">
        <v>14</v>
      </c>
      <c r="J6" s="105" t="s">
        <v>14</v>
      </c>
      <c r="K6" s="105" t="s">
        <v>14</v>
      </c>
      <c r="L6" s="105"/>
      <c r="M6" s="105"/>
      <c r="N6" s="86"/>
      <c r="O6" s="2"/>
      <c r="P6" s="2"/>
      <c r="Q6" s="2"/>
      <c r="R6" s="2"/>
      <c r="S6" s="86"/>
      <c r="T6" s="2"/>
      <c r="U6" s="2"/>
      <c r="V6" s="2"/>
      <c r="W6" s="2"/>
      <c r="X6" s="2"/>
      <c r="Y6" s="2"/>
      <c r="Z6" s="2"/>
      <c r="AA6" s="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</row>
    <row r="7" spans="1:86" ht="15.75" customHeight="1" x14ac:dyDescent="0.25">
      <c r="A7" s="106"/>
      <c r="B7" s="105">
        <f>COUNT(B9:B57)</f>
        <v>46</v>
      </c>
      <c r="C7" s="105" t="s">
        <v>15</v>
      </c>
      <c r="D7" s="107" t="s">
        <v>16</v>
      </c>
      <c r="E7" s="117" t="s">
        <v>18</v>
      </c>
      <c r="F7" s="117" t="s">
        <v>337</v>
      </c>
      <c r="G7" s="105" t="s">
        <v>19</v>
      </c>
      <c r="H7" s="105" t="s">
        <v>20</v>
      </c>
      <c r="I7" s="105">
        <f>COUNT(I9:I57)</f>
        <v>20</v>
      </c>
      <c r="J7" s="105">
        <f>COUNT(J9:J57)</f>
        <v>24</v>
      </c>
      <c r="K7" s="104"/>
      <c r="L7" s="104"/>
      <c r="M7" s="105"/>
      <c r="N7" s="86"/>
      <c r="O7" s="2"/>
      <c r="P7" s="2"/>
      <c r="Q7" s="2"/>
      <c r="R7" s="2"/>
      <c r="S7" s="86"/>
      <c r="T7" s="2"/>
      <c r="U7" s="2"/>
      <c r="V7" s="2"/>
      <c r="W7" s="2"/>
      <c r="X7" s="2"/>
      <c r="Y7" s="2"/>
      <c r="Z7" s="2"/>
      <c r="AA7" s="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</row>
    <row r="8" spans="1:86" ht="15.75" customHeight="1" x14ac:dyDescent="0.25">
      <c r="A8" s="106"/>
      <c r="B8" s="105"/>
      <c r="C8" s="105"/>
      <c r="D8" s="107" t="s">
        <v>375</v>
      </c>
      <c r="E8" s="117"/>
      <c r="F8" s="122"/>
      <c r="G8" s="105"/>
      <c r="H8" s="105"/>
      <c r="I8" s="105"/>
      <c r="J8" s="105"/>
      <c r="K8" s="104"/>
      <c r="L8" s="104"/>
      <c r="M8" s="105"/>
      <c r="N8" s="86"/>
      <c r="O8" s="2"/>
      <c r="P8" s="2"/>
      <c r="Q8" s="2"/>
      <c r="R8" s="2"/>
      <c r="S8" s="86"/>
      <c r="T8" s="2"/>
      <c r="U8" s="2"/>
      <c r="V8" s="2"/>
      <c r="W8" s="2"/>
      <c r="X8" s="2"/>
      <c r="Y8" s="2"/>
      <c r="Z8" s="2"/>
      <c r="AA8" s="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</row>
    <row r="9" spans="1:86" ht="15.75" customHeight="1" x14ac:dyDescent="0.25">
      <c r="A9" s="106">
        <v>1</v>
      </c>
      <c r="B9" s="105">
        <v>2025</v>
      </c>
      <c r="C9" s="105" t="s">
        <v>21</v>
      </c>
      <c r="D9" s="107" t="s">
        <v>156</v>
      </c>
      <c r="E9" s="107">
        <v>8.4</v>
      </c>
      <c r="F9" s="117">
        <f>IF(E9=0,0,(E9*(120/113))+(68.9-70))</f>
        <v>7.8203539823008921</v>
      </c>
      <c r="G9" s="105"/>
      <c r="H9" s="117">
        <f>+F9+G9</f>
        <v>7.8203539823008921</v>
      </c>
      <c r="I9" s="105"/>
      <c r="J9" s="121">
        <v>74</v>
      </c>
      <c r="K9" s="117">
        <f>+I9+J9-H9</f>
        <v>66.179646017699113</v>
      </c>
      <c r="L9" s="121">
        <v>1</v>
      </c>
      <c r="M9" s="123">
        <v>60</v>
      </c>
      <c r="N9" s="86"/>
      <c r="O9" s="2"/>
      <c r="P9" s="2"/>
      <c r="Q9" s="2"/>
      <c r="R9" s="2"/>
      <c r="S9" s="86"/>
      <c r="T9" s="2"/>
      <c r="U9" s="2"/>
      <c r="V9" s="2"/>
      <c r="W9" s="2"/>
      <c r="X9" s="2"/>
      <c r="Y9" s="2"/>
      <c r="Z9" s="2"/>
      <c r="AA9" s="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</row>
    <row r="10" spans="1:86" ht="15.75" customHeight="1" x14ac:dyDescent="0.25">
      <c r="A10" s="106">
        <f t="shared" ref="A10:A43" si="0">A9+1</f>
        <v>2</v>
      </c>
      <c r="B10" s="105">
        <v>2025</v>
      </c>
      <c r="C10" s="105" t="s">
        <v>21</v>
      </c>
      <c r="D10" s="107" t="s">
        <v>24</v>
      </c>
      <c r="E10" s="124">
        <v>9.5</v>
      </c>
      <c r="F10" s="117">
        <f>IF(E10=0,0,(E10*(120/113))+(68.9-70))</f>
        <v>8.9884955752212452</v>
      </c>
      <c r="G10" s="105"/>
      <c r="H10" s="117">
        <f>+F10+G10</f>
        <v>8.9884955752212452</v>
      </c>
      <c r="I10" s="121"/>
      <c r="J10" s="105">
        <v>78</v>
      </c>
      <c r="K10" s="117">
        <f>+I10+J10-H10</f>
        <v>69.011504424778749</v>
      </c>
      <c r="L10" s="121">
        <v>2</v>
      </c>
      <c r="M10" s="123">
        <v>40</v>
      </c>
      <c r="N10" s="86"/>
      <c r="O10" s="2"/>
      <c r="P10" s="2"/>
      <c r="Q10" s="2"/>
      <c r="R10" s="2"/>
      <c r="S10" s="86"/>
      <c r="T10" s="2"/>
      <c r="U10" s="2"/>
      <c r="V10" s="2"/>
      <c r="W10" s="2"/>
      <c r="X10" s="2"/>
      <c r="Y10" s="2"/>
      <c r="Z10" s="2"/>
      <c r="AA10" s="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</row>
    <row r="11" spans="1:86" ht="15.75" customHeight="1" x14ac:dyDescent="0.25">
      <c r="A11" s="106">
        <f t="shared" si="0"/>
        <v>3</v>
      </c>
      <c r="B11" s="105">
        <v>2025</v>
      </c>
      <c r="C11" s="105" t="s">
        <v>21</v>
      </c>
      <c r="D11" s="107" t="s">
        <v>122</v>
      </c>
      <c r="E11" s="107">
        <v>9.4</v>
      </c>
      <c r="F11" s="117">
        <f>IF(E11=0,0,(E11*(120/113))+(68.9-70))</f>
        <v>8.8823008849557592</v>
      </c>
      <c r="G11" s="121"/>
      <c r="H11" s="117">
        <f>+F11+G11</f>
        <v>8.8823008849557592</v>
      </c>
      <c r="I11" s="105"/>
      <c r="J11" s="105">
        <v>78</v>
      </c>
      <c r="K11" s="117">
        <f>+I11+J11-H11</f>
        <v>69.117699115044246</v>
      </c>
      <c r="L11" s="104"/>
      <c r="M11" s="105"/>
      <c r="N11" s="88"/>
      <c r="O11" s="89"/>
      <c r="P11" s="89"/>
      <c r="Q11" s="89"/>
      <c r="R11" s="89"/>
      <c r="S11" s="88"/>
      <c r="T11" s="89"/>
      <c r="U11" s="89"/>
      <c r="V11" s="2"/>
      <c r="W11" s="2"/>
      <c r="X11" s="2"/>
      <c r="Y11" s="2"/>
      <c r="Z11" s="2"/>
      <c r="AA11" s="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</row>
    <row r="12" spans="1:86" ht="15.75" customHeight="1" x14ac:dyDescent="0.25">
      <c r="A12" s="106">
        <f t="shared" si="0"/>
        <v>4</v>
      </c>
      <c r="B12" s="105">
        <v>2025</v>
      </c>
      <c r="C12" s="105" t="s">
        <v>21</v>
      </c>
      <c r="D12" s="107" t="s">
        <v>162</v>
      </c>
      <c r="E12" s="107">
        <v>9.5</v>
      </c>
      <c r="F12" s="117">
        <f>IF(E12=0,0,(E12*(120/113))+(68.9-70))</f>
        <v>8.9884955752212452</v>
      </c>
      <c r="G12" s="105"/>
      <c r="H12" s="117">
        <f>+F12+G12</f>
        <v>8.9884955752212452</v>
      </c>
      <c r="I12" s="105"/>
      <c r="J12" s="105">
        <v>80</v>
      </c>
      <c r="K12" s="117">
        <f>+I12+J12-H12</f>
        <v>71.011504424778749</v>
      </c>
      <c r="L12" s="104"/>
      <c r="M12" s="105"/>
      <c r="N12" s="90"/>
      <c r="O12" s="2"/>
      <c r="P12" s="2"/>
      <c r="Q12" s="2"/>
      <c r="R12" s="2"/>
      <c r="S12" s="8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62"/>
      <c r="CF12" s="62"/>
      <c r="CG12" s="62"/>
      <c r="CH12" s="62"/>
    </row>
    <row r="13" spans="1:86" ht="15.75" customHeight="1" x14ac:dyDescent="0.25">
      <c r="A13" s="106">
        <f t="shared" si="0"/>
        <v>5</v>
      </c>
      <c r="B13" s="105">
        <v>2025</v>
      </c>
      <c r="C13" s="105" t="s">
        <v>21</v>
      </c>
      <c r="D13" s="107" t="s">
        <v>142</v>
      </c>
      <c r="E13" s="107">
        <v>9.5</v>
      </c>
      <c r="F13" s="117">
        <f>IF(E13=0,0,(E13*(120/113))+(68.9-70))</f>
        <v>8.9884955752212452</v>
      </c>
      <c r="G13" s="105"/>
      <c r="H13" s="117">
        <f>+F13+G13</f>
        <v>8.9884955752212452</v>
      </c>
      <c r="I13" s="105">
        <v>81</v>
      </c>
      <c r="J13" s="105"/>
      <c r="K13" s="117">
        <f>+I13+J13-H13</f>
        <v>72.011504424778749</v>
      </c>
      <c r="L13" s="106"/>
      <c r="M13" s="105"/>
      <c r="N13" s="90"/>
      <c r="O13" s="2"/>
      <c r="P13" s="2"/>
      <c r="Q13" s="2"/>
      <c r="R13" s="2"/>
      <c r="S13" s="8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62"/>
      <c r="CF13" s="62"/>
      <c r="CG13" s="62"/>
      <c r="CH13" s="62"/>
    </row>
    <row r="14" spans="1:86" ht="15.75" customHeight="1" x14ac:dyDescent="0.25">
      <c r="A14" s="106">
        <f t="shared" si="0"/>
        <v>6</v>
      </c>
      <c r="B14" s="105">
        <v>2025</v>
      </c>
      <c r="C14" s="105" t="s">
        <v>26</v>
      </c>
      <c r="D14" s="107" t="s">
        <v>69</v>
      </c>
      <c r="E14" s="107">
        <v>11.1</v>
      </c>
      <c r="F14" s="117">
        <f>IF(E14=0,0,(E14*(115/113))+(66.3-70))</f>
        <v>7.5964601769911475</v>
      </c>
      <c r="G14" s="105"/>
      <c r="H14" s="117">
        <f>+F14+G14</f>
        <v>7.5964601769911475</v>
      </c>
      <c r="I14" s="105">
        <v>80</v>
      </c>
      <c r="J14" s="105"/>
      <c r="K14" s="117">
        <f>+I14+J14-H14</f>
        <v>72.403539823008856</v>
      </c>
      <c r="L14" s="105"/>
      <c r="M14" s="105"/>
      <c r="N14" s="1"/>
      <c r="O14" s="2"/>
      <c r="P14" s="2"/>
      <c r="Q14" s="2"/>
      <c r="R14" s="2"/>
      <c r="S14" s="8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62"/>
      <c r="CF14" s="62"/>
      <c r="CG14" s="62"/>
      <c r="CH14" s="62"/>
    </row>
    <row r="15" spans="1:86" ht="15.75" customHeight="1" x14ac:dyDescent="0.25">
      <c r="A15" s="106">
        <f t="shared" si="0"/>
        <v>7</v>
      </c>
      <c r="B15" s="105">
        <v>2025</v>
      </c>
      <c r="C15" s="105" t="s">
        <v>21</v>
      </c>
      <c r="D15" s="107" t="s">
        <v>28</v>
      </c>
      <c r="E15" s="107">
        <v>5.7</v>
      </c>
      <c r="F15" s="117">
        <f>IF(E15=0,0,(E15*(120/113))+(68.9-70))</f>
        <v>4.9530973451327496</v>
      </c>
      <c r="G15" s="105"/>
      <c r="H15" s="117">
        <f>+F15+G15</f>
        <v>4.9530973451327496</v>
      </c>
      <c r="I15" s="105"/>
      <c r="J15" s="105">
        <v>78</v>
      </c>
      <c r="K15" s="117">
        <f>+I15+J15-H15</f>
        <v>73.046902654867253</v>
      </c>
      <c r="L15" s="105"/>
      <c r="M15" s="105"/>
      <c r="N15" s="1"/>
      <c r="O15" s="2"/>
      <c r="P15" s="2"/>
      <c r="Q15" s="2"/>
      <c r="R15" s="2"/>
      <c r="S15" s="86"/>
      <c r="T15" s="2"/>
      <c r="U15" s="2"/>
      <c r="V15" s="2"/>
      <c r="W15" s="2"/>
      <c r="X15" s="2"/>
      <c r="Y15" s="2"/>
      <c r="Z15" s="2"/>
      <c r="AA15" s="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</row>
    <row r="16" spans="1:86" ht="15.75" customHeight="1" x14ac:dyDescent="0.25">
      <c r="A16" s="106">
        <f t="shared" si="0"/>
        <v>8</v>
      </c>
      <c r="B16" s="105">
        <v>2025</v>
      </c>
      <c r="C16" s="105" t="s">
        <v>21</v>
      </c>
      <c r="D16" s="107" t="s">
        <v>134</v>
      </c>
      <c r="E16" s="107">
        <v>9.3000000000000007</v>
      </c>
      <c r="F16" s="117">
        <f>IF(E16=0,0,(E16*(120/113))+(68.9-70))</f>
        <v>8.7761061946902732</v>
      </c>
      <c r="G16" s="105"/>
      <c r="H16" s="117">
        <f>+F16+G16</f>
        <v>8.7761061946902732</v>
      </c>
      <c r="I16" s="105"/>
      <c r="J16" s="105">
        <v>82</v>
      </c>
      <c r="K16" s="117">
        <f>+I16+J16-H16</f>
        <v>73.223893805309729</v>
      </c>
      <c r="L16" s="105"/>
      <c r="M16" s="105"/>
      <c r="N16" s="91"/>
      <c r="O16" s="2"/>
      <c r="P16" s="2"/>
      <c r="Q16" s="2"/>
      <c r="R16" s="2"/>
      <c r="S16" s="86"/>
      <c r="T16" s="2"/>
      <c r="U16" s="2"/>
      <c r="V16" s="2"/>
      <c r="W16" s="2"/>
      <c r="X16" s="2"/>
      <c r="Y16" s="2"/>
      <c r="Z16" s="2"/>
      <c r="AA16" s="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</row>
    <row r="17" spans="1:86" ht="15.75" customHeight="1" x14ac:dyDescent="0.25">
      <c r="A17" s="106">
        <f t="shared" si="0"/>
        <v>9</v>
      </c>
      <c r="B17" s="105">
        <v>2025</v>
      </c>
      <c r="C17" s="105" t="s">
        <v>21</v>
      </c>
      <c r="D17" s="107" t="s">
        <v>151</v>
      </c>
      <c r="E17" s="107">
        <v>9.3000000000000007</v>
      </c>
      <c r="F17" s="117">
        <f>IF(E17=0,0,(E17*(120/113))+(68.9-70))</f>
        <v>8.7761061946902732</v>
      </c>
      <c r="G17" s="105"/>
      <c r="H17" s="117">
        <f>+F17+G17</f>
        <v>8.7761061946902732</v>
      </c>
      <c r="I17" s="105">
        <v>85</v>
      </c>
      <c r="J17" s="105"/>
      <c r="K17" s="117">
        <f>+I17+J17-H17</f>
        <v>76.223893805309729</v>
      </c>
      <c r="L17" s="106"/>
      <c r="M17" s="105"/>
      <c r="N17" s="90"/>
      <c r="O17" s="2"/>
      <c r="P17" s="2"/>
      <c r="Q17" s="2"/>
      <c r="R17" s="2"/>
      <c r="S17" s="8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62"/>
      <c r="CF17" s="62"/>
      <c r="CG17" s="62"/>
      <c r="CH17" s="62"/>
    </row>
    <row r="18" spans="1:86" ht="15.75" customHeight="1" x14ac:dyDescent="0.25">
      <c r="A18" s="106">
        <f t="shared" si="0"/>
        <v>10</v>
      </c>
      <c r="B18" s="105">
        <v>2025</v>
      </c>
      <c r="C18" s="105" t="s">
        <v>21</v>
      </c>
      <c r="D18" s="107" t="s">
        <v>115</v>
      </c>
      <c r="E18" s="107">
        <v>8.5</v>
      </c>
      <c r="F18" s="117">
        <f>IF(E18=0,0,(E18*(120/113))+(68.9-70))</f>
        <v>7.9265486725663781</v>
      </c>
      <c r="G18" s="105"/>
      <c r="H18" s="117">
        <f>+F18+G18</f>
        <v>7.9265486725663781</v>
      </c>
      <c r="I18" s="105"/>
      <c r="J18" s="105">
        <v>85</v>
      </c>
      <c r="K18" s="117">
        <f>+I18+J18-H18</f>
        <v>77.073451327433617</v>
      </c>
      <c r="L18" s="106"/>
      <c r="M18" s="105"/>
      <c r="N18" s="90"/>
      <c r="O18" s="2"/>
      <c r="P18" s="2"/>
      <c r="Q18" s="2"/>
      <c r="R18" s="2"/>
      <c r="S18" s="8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62"/>
      <c r="CF18" s="62"/>
      <c r="CG18" s="62"/>
      <c r="CH18" s="62"/>
    </row>
    <row r="19" spans="1:86" ht="15.75" customHeight="1" x14ac:dyDescent="0.25">
      <c r="A19" s="106">
        <f t="shared" si="0"/>
        <v>11</v>
      </c>
      <c r="B19" s="105">
        <v>2025</v>
      </c>
      <c r="C19" s="105" t="s">
        <v>21</v>
      </c>
      <c r="D19" s="107" t="s">
        <v>44</v>
      </c>
      <c r="E19" s="107">
        <v>8.9</v>
      </c>
      <c r="F19" s="117">
        <f>IF(E19=0,0,(E19*(120/113))+(68.9-70))</f>
        <v>8.3513274336283256</v>
      </c>
      <c r="G19" s="121"/>
      <c r="H19" s="117">
        <f>+F19+G19</f>
        <v>8.3513274336283256</v>
      </c>
      <c r="I19" s="105">
        <v>95</v>
      </c>
      <c r="J19" s="125"/>
      <c r="K19" s="117">
        <f>+I19+J19-H19</f>
        <v>86.648672566371673</v>
      </c>
      <c r="L19" s="106"/>
      <c r="M19" s="105"/>
      <c r="N19" s="90"/>
      <c r="O19" s="2"/>
      <c r="P19" s="2"/>
      <c r="Q19" s="2"/>
      <c r="R19" s="2"/>
      <c r="S19" s="8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62"/>
      <c r="CF19" s="62"/>
      <c r="CG19" s="62"/>
      <c r="CH19" s="62"/>
    </row>
    <row r="20" spans="1:86" ht="15.75" customHeight="1" x14ac:dyDescent="0.25">
      <c r="A20" s="106"/>
      <c r="B20" s="105"/>
      <c r="C20" s="105"/>
      <c r="D20" s="107" t="s">
        <v>376</v>
      </c>
      <c r="E20" s="124"/>
      <c r="F20" s="117"/>
      <c r="G20" s="105"/>
      <c r="H20" s="117"/>
      <c r="I20" s="121"/>
      <c r="J20" s="105"/>
      <c r="K20" s="117"/>
      <c r="L20" s="106"/>
      <c r="M20" s="105"/>
      <c r="N20" s="90"/>
      <c r="O20" s="2"/>
      <c r="P20" s="2"/>
      <c r="Q20" s="2"/>
      <c r="R20" s="2"/>
      <c r="S20" s="8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62"/>
      <c r="CF20" s="62"/>
      <c r="CG20" s="62"/>
      <c r="CH20" s="62"/>
    </row>
    <row r="21" spans="1:86" ht="15.75" customHeight="1" x14ac:dyDescent="0.25">
      <c r="A21" s="106">
        <v>1</v>
      </c>
      <c r="B21" s="105">
        <v>2025</v>
      </c>
      <c r="C21" s="105" t="s">
        <v>26</v>
      </c>
      <c r="D21" s="107" t="s">
        <v>91</v>
      </c>
      <c r="E21" s="107">
        <v>12.6</v>
      </c>
      <c r="F21" s="117">
        <f>IF(E21=0,0,(E21*(115/113))+(66.3-70))</f>
        <v>9.1230088495575199</v>
      </c>
      <c r="G21" s="105"/>
      <c r="H21" s="117">
        <f>+F21+G21</f>
        <v>9.1230088495575199</v>
      </c>
      <c r="I21" s="105"/>
      <c r="J21" s="105">
        <v>78</v>
      </c>
      <c r="K21" s="117">
        <f>+I21+J21-H21</f>
        <v>68.876991150442478</v>
      </c>
      <c r="L21" s="121">
        <v>1</v>
      </c>
      <c r="M21" s="123">
        <v>60</v>
      </c>
      <c r="N21" s="90"/>
      <c r="O21" s="2"/>
      <c r="P21" s="2"/>
      <c r="Q21" s="2"/>
      <c r="R21" s="2"/>
      <c r="S21" s="8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62"/>
      <c r="CF21" s="62"/>
      <c r="CG21" s="62"/>
      <c r="CH21" s="62"/>
    </row>
    <row r="22" spans="1:86" ht="15.75" customHeight="1" x14ac:dyDescent="0.25">
      <c r="A22" s="106">
        <f t="shared" si="0"/>
        <v>2</v>
      </c>
      <c r="B22" s="105">
        <v>2025</v>
      </c>
      <c r="C22" s="105" t="s">
        <v>21</v>
      </c>
      <c r="D22" s="107" t="s">
        <v>49</v>
      </c>
      <c r="E22" s="107">
        <v>10.199999999999999</v>
      </c>
      <c r="F22" s="117">
        <f>IF(E22=0,0,(E22*(120/113))+(68.9-70))</f>
        <v>9.7318584070796526</v>
      </c>
      <c r="G22" s="105"/>
      <c r="H22" s="117">
        <f>+F22+G22</f>
        <v>9.7318584070796526</v>
      </c>
      <c r="I22" s="105"/>
      <c r="J22" s="126">
        <v>79</v>
      </c>
      <c r="K22" s="117">
        <f>+I22+J22-H22</f>
        <v>69.268141592920344</v>
      </c>
      <c r="L22" s="121">
        <v>2</v>
      </c>
      <c r="M22" s="123">
        <v>40</v>
      </c>
      <c r="N22" s="90"/>
      <c r="O22" s="2"/>
      <c r="P22" s="2"/>
      <c r="Q22" s="2"/>
      <c r="R22" s="2"/>
      <c r="S22" s="8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62"/>
      <c r="CF22" s="62"/>
      <c r="CG22" s="62"/>
      <c r="CH22" s="62"/>
    </row>
    <row r="23" spans="1:86" ht="15.75" customHeight="1" x14ac:dyDescent="0.25">
      <c r="A23" s="106">
        <f t="shared" si="0"/>
        <v>3</v>
      </c>
      <c r="B23" s="105">
        <v>2025</v>
      </c>
      <c r="C23" s="105" t="s">
        <v>26</v>
      </c>
      <c r="D23" s="107" t="s">
        <v>86</v>
      </c>
      <c r="E23" s="107">
        <v>14.4</v>
      </c>
      <c r="F23" s="117">
        <f>IF(E23=0,0,(E23*(115/113))+(66.3-70))</f>
        <v>10.954867256637167</v>
      </c>
      <c r="G23" s="105"/>
      <c r="H23" s="117">
        <f>+F23+G23</f>
        <v>10.954867256637167</v>
      </c>
      <c r="I23" s="105">
        <v>82</v>
      </c>
      <c r="J23" s="105"/>
      <c r="K23" s="117">
        <f>+I23+J23-H23</f>
        <v>71.045132743362828</v>
      </c>
      <c r="L23" s="104"/>
      <c r="M23" s="105"/>
      <c r="N23" s="86"/>
      <c r="O23" s="2"/>
      <c r="P23" s="2"/>
      <c r="Q23" s="2"/>
      <c r="R23" s="2"/>
      <c r="S23" s="86"/>
      <c r="T23" s="2"/>
      <c r="U23" s="2"/>
      <c r="V23" s="2"/>
      <c r="W23" s="2"/>
      <c r="X23" s="2"/>
      <c r="Y23" s="2"/>
      <c r="Z23" s="2"/>
      <c r="AA23" s="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</row>
    <row r="24" spans="1:86" ht="15.75" customHeight="1" x14ac:dyDescent="0.25">
      <c r="A24" s="106">
        <f t="shared" si="0"/>
        <v>4</v>
      </c>
      <c r="B24" s="105">
        <v>2025</v>
      </c>
      <c r="C24" s="121" t="s">
        <v>21</v>
      </c>
      <c r="D24" s="104" t="s">
        <v>166</v>
      </c>
      <c r="E24" s="107">
        <v>10.9</v>
      </c>
      <c r="F24" s="117">
        <f>IF(E24=0,0,(E24*(120/113))+(68.9-70))</f>
        <v>10.47522123893806</v>
      </c>
      <c r="G24" s="105"/>
      <c r="H24" s="117">
        <f>+F24+G24</f>
        <v>10.47522123893806</v>
      </c>
      <c r="I24" s="105"/>
      <c r="J24" s="105">
        <v>85</v>
      </c>
      <c r="K24" s="117">
        <f>+I24+J24-H24</f>
        <v>74.524778761061938</v>
      </c>
      <c r="L24" s="106"/>
      <c r="M24" s="105"/>
      <c r="N24" s="90"/>
      <c r="O24" s="2"/>
      <c r="P24" s="2"/>
      <c r="Q24" s="2"/>
      <c r="R24" s="2"/>
      <c r="S24" s="8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62"/>
      <c r="CF24" s="62"/>
      <c r="CG24" s="62"/>
      <c r="CH24" s="62"/>
    </row>
    <row r="25" spans="1:86" ht="15.75" customHeight="1" x14ac:dyDescent="0.25">
      <c r="A25" s="106">
        <f t="shared" si="0"/>
        <v>5</v>
      </c>
      <c r="B25" s="127">
        <v>2025</v>
      </c>
      <c r="C25" s="105" t="s">
        <v>21</v>
      </c>
      <c r="D25" s="107" t="s">
        <v>50</v>
      </c>
      <c r="E25" s="107">
        <v>10.6</v>
      </c>
      <c r="F25" s="117">
        <f>IF(E25=0,0,(E25*(120/113))+(68.9-70))</f>
        <v>10.1566371681416</v>
      </c>
      <c r="G25" s="105"/>
      <c r="H25" s="117">
        <f>+F25+G25</f>
        <v>10.1566371681416</v>
      </c>
      <c r="I25" s="105">
        <v>85</v>
      </c>
      <c r="J25" s="105"/>
      <c r="K25" s="117">
        <f>+I25+J25-H25</f>
        <v>74.8433628318584</v>
      </c>
      <c r="L25" s="106"/>
      <c r="M25" s="105"/>
      <c r="N25" s="90"/>
      <c r="O25" s="2"/>
      <c r="P25" s="2"/>
      <c r="Q25" s="2"/>
      <c r="R25" s="2"/>
      <c r="S25" s="8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62"/>
      <c r="CF25" s="62"/>
      <c r="CG25" s="62"/>
      <c r="CH25" s="62"/>
    </row>
    <row r="26" spans="1:86" ht="15.75" customHeight="1" x14ac:dyDescent="0.25">
      <c r="A26" s="106">
        <f t="shared" si="0"/>
        <v>6</v>
      </c>
      <c r="B26" s="105">
        <v>2025</v>
      </c>
      <c r="C26" s="105" t="s">
        <v>21</v>
      </c>
      <c r="D26" s="107" t="s">
        <v>326</v>
      </c>
      <c r="E26" s="107">
        <v>10.7</v>
      </c>
      <c r="F26" s="117">
        <f>IF(E26=0,0,(E26*(120/113))+(68.9-70))</f>
        <v>10.262831858407086</v>
      </c>
      <c r="G26" s="105">
        <v>-4</v>
      </c>
      <c r="H26" s="117">
        <f>+F26+G26</f>
        <v>6.2628318584070861</v>
      </c>
      <c r="I26" s="105">
        <v>83</v>
      </c>
      <c r="J26" s="105"/>
      <c r="K26" s="117">
        <f>+I26+J26-H26</f>
        <v>76.737168141592917</v>
      </c>
      <c r="L26" s="105"/>
      <c r="M26" s="121"/>
      <c r="N26" s="90"/>
      <c r="O26" s="2"/>
      <c r="P26" s="2"/>
      <c r="Q26" s="2"/>
      <c r="R26" s="2"/>
      <c r="S26" s="8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62"/>
      <c r="CF26" s="62"/>
      <c r="CG26" s="62"/>
      <c r="CH26" s="62"/>
    </row>
    <row r="27" spans="1:86" ht="15.75" customHeight="1" x14ac:dyDescent="0.25">
      <c r="A27" s="106">
        <f t="shared" si="0"/>
        <v>7</v>
      </c>
      <c r="B27" s="105">
        <v>2025</v>
      </c>
      <c r="C27" s="105" t="s">
        <v>21</v>
      </c>
      <c r="D27" s="104" t="s">
        <v>316</v>
      </c>
      <c r="E27" s="107">
        <v>11.5</v>
      </c>
      <c r="F27" s="117">
        <f>IF(E27=0,0,(E27*(120/113))+(68.9-70))</f>
        <v>11.112389380530979</v>
      </c>
      <c r="G27" s="121"/>
      <c r="H27" s="117">
        <f>+F27+G27</f>
        <v>11.112389380530979</v>
      </c>
      <c r="I27" s="105">
        <v>91</v>
      </c>
      <c r="J27" s="105"/>
      <c r="K27" s="117">
        <f>+I27+J27-H27</f>
        <v>79.887610619469015</v>
      </c>
      <c r="L27" s="106"/>
      <c r="M27" s="105"/>
      <c r="N27" s="90"/>
      <c r="O27" s="2"/>
      <c r="P27" s="2"/>
      <c r="Q27" s="2"/>
      <c r="R27" s="2"/>
      <c r="S27" s="8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62"/>
      <c r="CF27" s="62"/>
      <c r="CG27" s="62"/>
      <c r="CH27" s="62"/>
    </row>
    <row r="28" spans="1:86" ht="15.75" customHeight="1" x14ac:dyDescent="0.25">
      <c r="A28" s="106">
        <f t="shared" si="0"/>
        <v>8</v>
      </c>
      <c r="B28" s="105">
        <v>2025</v>
      </c>
      <c r="C28" s="105" t="s">
        <v>21</v>
      </c>
      <c r="D28" s="107" t="s">
        <v>119</v>
      </c>
      <c r="E28" s="107">
        <v>11.6</v>
      </c>
      <c r="F28" s="117">
        <f>IF(E28=0,0,(E28*(120/113))+(68.9-70))</f>
        <v>11.218584070796467</v>
      </c>
      <c r="G28" s="105"/>
      <c r="H28" s="117">
        <f>+F28+G28</f>
        <v>11.218584070796467</v>
      </c>
      <c r="I28" s="121"/>
      <c r="J28" s="121">
        <v>93</v>
      </c>
      <c r="K28" s="117">
        <f>+I28+J28-H28</f>
        <v>81.781415929203533</v>
      </c>
      <c r="L28" s="106"/>
      <c r="M28" s="105"/>
      <c r="N28" s="90"/>
      <c r="O28" s="2"/>
      <c r="P28" s="2"/>
      <c r="Q28" s="2"/>
      <c r="R28" s="2"/>
      <c r="S28" s="8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62"/>
      <c r="CF28" s="62"/>
      <c r="CG28" s="62"/>
      <c r="CH28" s="62"/>
    </row>
    <row r="29" spans="1:86" ht="15.75" customHeight="1" x14ac:dyDescent="0.25">
      <c r="A29" s="106">
        <f t="shared" si="0"/>
        <v>9</v>
      </c>
      <c r="B29" s="105">
        <v>2025</v>
      </c>
      <c r="C29" s="105" t="s">
        <v>26</v>
      </c>
      <c r="D29" s="115" t="s">
        <v>185</v>
      </c>
      <c r="E29" s="107">
        <v>12.6</v>
      </c>
      <c r="F29" s="117">
        <f>IF(E29=0,0,(E29*(115/113))+(66.3-70))</f>
        <v>9.1230088495575199</v>
      </c>
      <c r="G29" s="105"/>
      <c r="H29" s="117">
        <f>+F29+G29</f>
        <v>9.1230088495575199</v>
      </c>
      <c r="I29" s="105">
        <v>91</v>
      </c>
      <c r="J29" s="105"/>
      <c r="K29" s="117">
        <f>+I29+J29-H29</f>
        <v>81.876991150442478</v>
      </c>
      <c r="L29" s="106"/>
      <c r="M29" s="105"/>
      <c r="N29" s="90"/>
      <c r="O29" s="2"/>
      <c r="P29" s="2"/>
      <c r="Q29" s="2"/>
      <c r="R29" s="2"/>
      <c r="S29" s="8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62"/>
      <c r="CF29" s="62"/>
      <c r="CG29" s="62"/>
      <c r="CH29" s="62"/>
    </row>
    <row r="30" spans="1:86" ht="15.75" customHeight="1" x14ac:dyDescent="0.25">
      <c r="A30" s="106">
        <f t="shared" si="0"/>
        <v>10</v>
      </c>
      <c r="B30" s="127">
        <v>2025</v>
      </c>
      <c r="C30" s="105" t="s">
        <v>21</v>
      </c>
      <c r="D30" s="107" t="s">
        <v>51</v>
      </c>
      <c r="E30" s="107">
        <v>13.8</v>
      </c>
      <c r="F30" s="117">
        <f>IF(E30=0,0,(E30*(120/113))+(68.9-70))</f>
        <v>13.554867256637175</v>
      </c>
      <c r="G30" s="105"/>
      <c r="H30" s="117">
        <f>+F30+G30</f>
        <v>13.554867256637175</v>
      </c>
      <c r="I30" s="105">
        <v>97</v>
      </c>
      <c r="J30" s="105"/>
      <c r="K30" s="117">
        <f>+I30+J30-H30</f>
        <v>83.445132743362819</v>
      </c>
      <c r="L30" s="106"/>
      <c r="M30" s="105"/>
      <c r="N30" s="90"/>
      <c r="O30" s="2"/>
      <c r="P30" s="2"/>
      <c r="Q30" s="2"/>
      <c r="R30" s="2"/>
      <c r="S30" s="8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62"/>
      <c r="CF30" s="62"/>
      <c r="CG30" s="62"/>
      <c r="CH30" s="62"/>
    </row>
    <row r="31" spans="1:86" ht="15.75" customHeight="1" x14ac:dyDescent="0.25">
      <c r="A31" s="106">
        <f t="shared" si="0"/>
        <v>11</v>
      </c>
      <c r="B31" s="105">
        <v>2025</v>
      </c>
      <c r="C31" s="105" t="s">
        <v>21</v>
      </c>
      <c r="D31" s="107" t="s">
        <v>95</v>
      </c>
      <c r="E31" s="107">
        <v>14.4</v>
      </c>
      <c r="F31" s="117">
        <f>IF(E31=0,0,(E31*(120/113))+(68.9-70))</f>
        <v>14.192035398230097</v>
      </c>
      <c r="G31" s="105"/>
      <c r="H31" s="117">
        <f>+F31+G31</f>
        <v>14.192035398230097</v>
      </c>
      <c r="I31" s="105" t="s">
        <v>346</v>
      </c>
      <c r="J31" s="105"/>
      <c r="K31" s="117" t="e">
        <f>+I31+J31-H31</f>
        <v>#VALUE!</v>
      </c>
      <c r="L31" s="105"/>
      <c r="M31" s="115"/>
      <c r="N31" s="90"/>
      <c r="O31" s="2"/>
      <c r="P31" s="2"/>
      <c r="Q31" s="2"/>
      <c r="R31" s="2"/>
      <c r="S31" s="8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62"/>
      <c r="CF31" s="62"/>
      <c r="CG31" s="62"/>
      <c r="CH31" s="62"/>
    </row>
    <row r="32" spans="1:86" ht="15.75" customHeight="1" x14ac:dyDescent="0.25">
      <c r="A32" s="106"/>
      <c r="B32" s="105"/>
      <c r="C32" s="105"/>
      <c r="D32" s="107" t="s">
        <v>377</v>
      </c>
      <c r="E32" s="107"/>
      <c r="F32" s="117"/>
      <c r="G32" s="105"/>
      <c r="H32" s="117"/>
      <c r="I32" s="105"/>
      <c r="J32" s="105"/>
      <c r="K32" s="117"/>
      <c r="L32" s="105"/>
      <c r="M32" s="115"/>
      <c r="N32" s="90"/>
      <c r="O32" s="2"/>
      <c r="P32" s="2"/>
      <c r="Q32" s="2"/>
      <c r="R32" s="2"/>
      <c r="S32" s="8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62"/>
      <c r="CF32" s="62"/>
      <c r="CG32" s="62"/>
      <c r="CH32" s="62"/>
    </row>
    <row r="33" spans="1:87" ht="15.75" customHeight="1" x14ac:dyDescent="0.25">
      <c r="A33" s="106">
        <v>1</v>
      </c>
      <c r="B33" s="121">
        <v>2025</v>
      </c>
      <c r="C33" s="105" t="s">
        <v>21</v>
      </c>
      <c r="D33" s="107" t="s">
        <v>80</v>
      </c>
      <c r="E33" s="107">
        <v>14.9</v>
      </c>
      <c r="F33" s="117">
        <f>IF(E33=0,0,(E33*(120/113))+(68.9-70))</f>
        <v>14.72300884955753</v>
      </c>
      <c r="G33" s="105"/>
      <c r="H33" s="117">
        <f>+F33+G33</f>
        <v>14.72300884955753</v>
      </c>
      <c r="I33" s="121"/>
      <c r="J33" s="105">
        <v>81</v>
      </c>
      <c r="K33" s="117">
        <f>+I33+J33-H33</f>
        <v>66.27699115044247</v>
      </c>
      <c r="L33" s="121">
        <v>1</v>
      </c>
      <c r="M33" s="123">
        <v>60</v>
      </c>
      <c r="N33" s="90"/>
      <c r="O33" s="2"/>
      <c r="P33" s="2"/>
      <c r="Q33" s="2"/>
      <c r="R33" s="2"/>
      <c r="S33" s="8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62"/>
      <c r="CF33" s="62"/>
      <c r="CG33" s="62"/>
      <c r="CH33" s="62"/>
    </row>
    <row r="34" spans="1:87" ht="15.75" customHeight="1" x14ac:dyDescent="0.25">
      <c r="A34" s="106">
        <f t="shared" si="0"/>
        <v>2</v>
      </c>
      <c r="B34" s="105">
        <v>2025</v>
      </c>
      <c r="C34" s="105" t="s">
        <v>21</v>
      </c>
      <c r="D34" s="107" t="s">
        <v>118</v>
      </c>
      <c r="E34" s="107">
        <v>14.7</v>
      </c>
      <c r="F34" s="117">
        <f>IF(E34=0,0,(E34*(120/113))+(68.9-70))</f>
        <v>14.510619469026555</v>
      </c>
      <c r="G34" s="105"/>
      <c r="H34" s="117">
        <f>+F34+G34</f>
        <v>14.510619469026555</v>
      </c>
      <c r="I34" s="105">
        <v>84</v>
      </c>
      <c r="J34" s="105"/>
      <c r="K34" s="117">
        <f>+I34+J34-H34</f>
        <v>69.489380530973449</v>
      </c>
      <c r="L34" s="121">
        <v>2</v>
      </c>
      <c r="M34" s="123">
        <v>40</v>
      </c>
      <c r="N34" s="90"/>
      <c r="O34" s="2"/>
      <c r="P34" s="2"/>
      <c r="Q34" s="2"/>
      <c r="R34" s="2"/>
      <c r="S34" s="8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62"/>
      <c r="CF34" s="62"/>
      <c r="CG34" s="62"/>
      <c r="CH34" s="62"/>
    </row>
    <row r="35" spans="1:87" ht="15.75" customHeight="1" x14ac:dyDescent="0.25">
      <c r="A35" s="106">
        <f t="shared" si="0"/>
        <v>3</v>
      </c>
      <c r="B35" s="105">
        <v>2025</v>
      </c>
      <c r="C35" s="105" t="s">
        <v>26</v>
      </c>
      <c r="D35" s="107" t="s">
        <v>64</v>
      </c>
      <c r="E35" s="107">
        <v>17.7</v>
      </c>
      <c r="F35" s="117">
        <f>IF(E35=0,0,(E35*(115/113))+(66.3-70))</f>
        <v>14.313274336283182</v>
      </c>
      <c r="G35" s="105"/>
      <c r="H35" s="117">
        <f>+F35+G35</f>
        <v>14.313274336283182</v>
      </c>
      <c r="I35" s="105"/>
      <c r="J35" s="105">
        <v>85</v>
      </c>
      <c r="K35" s="117">
        <f>+I35+J35-H35</f>
        <v>70.686725663716814</v>
      </c>
      <c r="L35" s="107"/>
      <c r="M35" s="105"/>
      <c r="N35" s="90"/>
      <c r="O35" s="2"/>
      <c r="P35" s="2"/>
      <c r="Q35" s="2"/>
      <c r="R35" s="2"/>
      <c r="S35" s="8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62"/>
      <c r="CF35" s="62"/>
      <c r="CG35" s="62"/>
      <c r="CH35" s="62"/>
    </row>
    <row r="36" spans="1:87" ht="15.75" customHeight="1" x14ac:dyDescent="0.25">
      <c r="A36" s="106">
        <f t="shared" si="0"/>
        <v>4</v>
      </c>
      <c r="B36" s="105">
        <v>2025</v>
      </c>
      <c r="C36" s="121" t="s">
        <v>21</v>
      </c>
      <c r="D36" s="128" t="s">
        <v>79</v>
      </c>
      <c r="E36" s="107">
        <v>15</v>
      </c>
      <c r="F36" s="117">
        <f>IF(E36=0,0,(E36*(120/113))+(68.9-70))</f>
        <v>14.829203539823016</v>
      </c>
      <c r="G36" s="121"/>
      <c r="H36" s="117">
        <f>+F36+G36</f>
        <v>14.829203539823016</v>
      </c>
      <c r="I36" s="121">
        <v>87</v>
      </c>
      <c r="J36" s="105"/>
      <c r="K36" s="117">
        <f>+I36+J36-H36</f>
        <v>72.170796460176987</v>
      </c>
      <c r="L36" s="106"/>
      <c r="M36" s="105"/>
      <c r="N36" s="90"/>
      <c r="O36" s="2"/>
      <c r="P36" s="2"/>
      <c r="Q36" s="2"/>
      <c r="R36" s="2"/>
      <c r="S36" s="86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62"/>
      <c r="CF36" s="62"/>
      <c r="CG36" s="62"/>
      <c r="CH36" s="62"/>
    </row>
    <row r="37" spans="1:87" ht="15.75" customHeight="1" x14ac:dyDescent="0.25">
      <c r="A37" s="106">
        <f t="shared" si="0"/>
        <v>5</v>
      </c>
      <c r="B37" s="105">
        <v>2025</v>
      </c>
      <c r="C37" s="105" t="s">
        <v>21</v>
      </c>
      <c r="D37" s="107" t="s">
        <v>93</v>
      </c>
      <c r="E37" s="107">
        <v>16.399999999999999</v>
      </c>
      <c r="F37" s="117">
        <f>IF(E37=0,0,(E37*(120/113))+(68.9-70))</f>
        <v>16.315929203539827</v>
      </c>
      <c r="G37" s="105"/>
      <c r="H37" s="117">
        <f>+F37+G37</f>
        <v>16.315929203539827</v>
      </c>
      <c r="I37" s="105">
        <v>90</v>
      </c>
      <c r="J37" s="121"/>
      <c r="K37" s="117">
        <f>+I37+J37-H37</f>
        <v>73.684070796460176</v>
      </c>
      <c r="L37" s="106"/>
      <c r="M37" s="105"/>
      <c r="N37" s="90"/>
      <c r="O37" s="2"/>
      <c r="P37" s="2"/>
      <c r="Q37" s="2"/>
      <c r="R37" s="2"/>
      <c r="S37" s="8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62"/>
      <c r="CF37" s="62"/>
      <c r="CG37" s="62"/>
      <c r="CH37" s="62"/>
    </row>
    <row r="38" spans="1:87" ht="15.75" customHeight="1" x14ac:dyDescent="0.25">
      <c r="A38" s="106">
        <f t="shared" si="0"/>
        <v>6</v>
      </c>
      <c r="B38" s="105">
        <v>2025</v>
      </c>
      <c r="C38" s="105" t="s">
        <v>21</v>
      </c>
      <c r="D38" s="104" t="s">
        <v>175</v>
      </c>
      <c r="E38" s="107">
        <v>16.399999999999999</v>
      </c>
      <c r="F38" s="117">
        <f>IF(E38=0,0,(E38*(120/113))+(68.9-70))</f>
        <v>16.315929203539827</v>
      </c>
      <c r="G38" s="121"/>
      <c r="H38" s="117">
        <f>+F38+G38</f>
        <v>16.315929203539827</v>
      </c>
      <c r="I38" s="105"/>
      <c r="J38" s="105">
        <v>90</v>
      </c>
      <c r="K38" s="117">
        <f>+I38+J38-H38</f>
        <v>73.684070796460176</v>
      </c>
      <c r="L38" s="106"/>
      <c r="M38" s="105"/>
      <c r="N38" s="90"/>
      <c r="O38" s="2"/>
      <c r="P38" s="2"/>
      <c r="Q38" s="2"/>
      <c r="R38" s="2"/>
      <c r="S38" s="8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62"/>
      <c r="CF38" s="62"/>
      <c r="CG38" s="62"/>
      <c r="CH38" s="62"/>
    </row>
    <row r="39" spans="1:87" ht="15.75" customHeight="1" x14ac:dyDescent="0.25">
      <c r="A39" s="106">
        <f t="shared" si="0"/>
        <v>7</v>
      </c>
      <c r="B39" s="105">
        <v>2025</v>
      </c>
      <c r="C39" s="105" t="s">
        <v>26</v>
      </c>
      <c r="D39" s="107" t="s">
        <v>75</v>
      </c>
      <c r="E39" s="107">
        <v>20.6</v>
      </c>
      <c r="F39" s="117">
        <f>IF(E39=0,0,(E39*(115/113))+(66.3-70))</f>
        <v>17.264601769911504</v>
      </c>
      <c r="G39" s="105"/>
      <c r="H39" s="117">
        <f>+F39+G39</f>
        <v>17.264601769911504</v>
      </c>
      <c r="I39" s="121">
        <v>91</v>
      </c>
      <c r="J39" s="105"/>
      <c r="K39" s="117">
        <f>+I39+J39-H39</f>
        <v>73.735398230088492</v>
      </c>
      <c r="L39" s="106"/>
      <c r="M39" s="105"/>
      <c r="N39" s="90"/>
      <c r="O39" s="2"/>
      <c r="P39" s="2"/>
      <c r="Q39" s="2"/>
      <c r="R39" s="2"/>
      <c r="S39" s="8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62"/>
      <c r="CF39" s="62"/>
      <c r="CG39" s="62"/>
      <c r="CH39" s="62"/>
    </row>
    <row r="40" spans="1:87" ht="15.75" customHeight="1" x14ac:dyDescent="0.25">
      <c r="A40" s="106">
        <f t="shared" si="0"/>
        <v>8</v>
      </c>
      <c r="B40" s="105">
        <v>2025</v>
      </c>
      <c r="C40" s="105" t="s">
        <v>21</v>
      </c>
      <c r="D40" s="104" t="s">
        <v>320</v>
      </c>
      <c r="E40" s="107">
        <v>15.2</v>
      </c>
      <c r="F40" s="117">
        <f>IF(E40=0,0,(E40*(120/113))+(68.9-70))</f>
        <v>15.041592920353988</v>
      </c>
      <c r="G40" s="121">
        <v>-4</v>
      </c>
      <c r="H40" s="117">
        <f>+F40+G40</f>
        <v>11.041592920353988</v>
      </c>
      <c r="I40" s="105">
        <v>86</v>
      </c>
      <c r="J40" s="105"/>
      <c r="K40" s="117">
        <f>+I40+J40-H40</f>
        <v>74.958407079646008</v>
      </c>
      <c r="L40" s="106"/>
      <c r="M40" s="105"/>
      <c r="N40" s="92"/>
      <c r="O40" s="89"/>
      <c r="P40" s="2"/>
      <c r="Q40" s="2"/>
      <c r="R40" s="2"/>
      <c r="S40" s="8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62"/>
      <c r="CF40" s="62"/>
      <c r="CG40" s="62"/>
      <c r="CH40" s="62"/>
    </row>
    <row r="41" spans="1:87" ht="15.75" customHeight="1" x14ac:dyDescent="0.25">
      <c r="A41" s="106">
        <f t="shared" si="0"/>
        <v>9</v>
      </c>
      <c r="B41" s="105">
        <v>2025</v>
      </c>
      <c r="C41" s="105" t="s">
        <v>21</v>
      </c>
      <c r="D41" s="107" t="s">
        <v>90</v>
      </c>
      <c r="E41" s="107">
        <v>17.5</v>
      </c>
      <c r="F41" s="117">
        <f>IF(E41=0,0,(E41*(120/113))+(68.9-70))</f>
        <v>17.484070796460184</v>
      </c>
      <c r="G41" s="105"/>
      <c r="H41" s="117">
        <f>+F41+G41</f>
        <v>17.484070796460184</v>
      </c>
      <c r="I41" s="129">
        <v>93</v>
      </c>
      <c r="J41" s="121"/>
      <c r="K41" s="117">
        <f>+I41+J41-H41</f>
        <v>75.515929203539812</v>
      </c>
      <c r="L41" s="105"/>
      <c r="M41" s="105"/>
      <c r="N41" s="90"/>
      <c r="O41" s="2"/>
      <c r="P41" s="2"/>
      <c r="Q41" s="2"/>
      <c r="R41" s="2"/>
      <c r="S41" s="8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62"/>
      <c r="CF41" s="62"/>
      <c r="CG41" s="62"/>
      <c r="CH41" s="62"/>
    </row>
    <row r="42" spans="1:87" ht="15.75" customHeight="1" x14ac:dyDescent="0.25">
      <c r="A42" s="106">
        <f t="shared" si="0"/>
        <v>10</v>
      </c>
      <c r="B42" s="105">
        <v>2025</v>
      </c>
      <c r="C42" s="105" t="s">
        <v>21</v>
      </c>
      <c r="D42" s="104" t="s">
        <v>173</v>
      </c>
      <c r="E42" s="107">
        <v>15.5</v>
      </c>
      <c r="F42" s="117">
        <f>IF(E42=0,0,(E42*(120/113))+(68.9-70))</f>
        <v>15.36017699115045</v>
      </c>
      <c r="G42" s="121"/>
      <c r="H42" s="117">
        <f>+F42+G42</f>
        <v>15.36017699115045</v>
      </c>
      <c r="I42" s="105"/>
      <c r="J42" s="105">
        <v>91</v>
      </c>
      <c r="K42" s="117">
        <f>+I42+J42-H42</f>
        <v>75.639823008849547</v>
      </c>
      <c r="L42" s="107"/>
      <c r="M42" s="105"/>
      <c r="N42" s="86"/>
      <c r="O42" s="2"/>
      <c r="P42" s="2"/>
      <c r="Q42" s="2"/>
      <c r="R42" s="2"/>
      <c r="S42" s="8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62"/>
      <c r="CF42" s="62"/>
      <c r="CG42" s="62"/>
      <c r="CH42" s="62"/>
    </row>
    <row r="43" spans="1:87" ht="15.75" customHeight="1" x14ac:dyDescent="0.25">
      <c r="A43" s="106">
        <f t="shared" si="0"/>
        <v>11</v>
      </c>
      <c r="B43" s="105">
        <v>2025</v>
      </c>
      <c r="C43" s="105" t="s">
        <v>26</v>
      </c>
      <c r="D43" s="107" t="s">
        <v>111</v>
      </c>
      <c r="E43" s="107">
        <v>20.399999999999999</v>
      </c>
      <c r="F43" s="117">
        <f>IF(E43=0,0,(E43*(115/113))+(66.3-70))</f>
        <v>17.061061946902651</v>
      </c>
      <c r="G43" s="105"/>
      <c r="H43" s="117">
        <f>+F43+G43</f>
        <v>17.061061946902651</v>
      </c>
      <c r="I43" s="105"/>
      <c r="J43" s="105">
        <v>95</v>
      </c>
      <c r="K43" s="117">
        <f>+I43+J43-H43</f>
        <v>77.938938053097345</v>
      </c>
      <c r="L43" s="105"/>
      <c r="M43" s="105"/>
      <c r="N43" s="90"/>
      <c r="O43" s="2"/>
      <c r="P43" s="2"/>
      <c r="Q43" s="2"/>
      <c r="R43" s="2"/>
      <c r="S43" s="8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62"/>
      <c r="CF43" s="62"/>
      <c r="CG43" s="62"/>
      <c r="CH43" s="62"/>
    </row>
    <row r="44" spans="1:87" ht="15.75" customHeight="1" x14ac:dyDescent="0.25">
      <c r="A44" s="106">
        <f t="shared" ref="A44:A57" si="1">A43+1</f>
        <v>12</v>
      </c>
      <c r="B44" s="105">
        <v>2025</v>
      </c>
      <c r="C44" s="105" t="s">
        <v>26</v>
      </c>
      <c r="D44" s="107" t="s">
        <v>165</v>
      </c>
      <c r="E44" s="107">
        <v>18.7</v>
      </c>
      <c r="F44" s="117">
        <f>IF(E44=0,0,(E44*(115/113))+(66.3-70))</f>
        <v>15.330973451327431</v>
      </c>
      <c r="G44" s="105"/>
      <c r="H44" s="117">
        <f>+F44+G44</f>
        <v>15.330973451327431</v>
      </c>
      <c r="I44" s="105"/>
      <c r="J44" s="105" t="s">
        <v>346</v>
      </c>
      <c r="K44" s="117" t="e">
        <f>+I44+J44-H44</f>
        <v>#VALUE!</v>
      </c>
      <c r="L44" s="105"/>
      <c r="M44" s="105"/>
      <c r="N44" s="90"/>
      <c r="O44" s="2"/>
      <c r="P44" s="2"/>
      <c r="Q44" s="2"/>
      <c r="R44" s="2"/>
      <c r="S44" s="86"/>
      <c r="T44" s="86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62"/>
      <c r="CF44" s="62"/>
      <c r="CG44" s="62"/>
      <c r="CH44" s="62"/>
    </row>
    <row r="45" spans="1:87" ht="15.75" customHeight="1" x14ac:dyDescent="0.25">
      <c r="A45" s="106"/>
      <c r="B45" s="105"/>
      <c r="C45" s="105"/>
      <c r="D45" s="107" t="s">
        <v>378</v>
      </c>
      <c r="E45" s="107"/>
      <c r="F45" s="117"/>
      <c r="G45" s="105"/>
      <c r="H45" s="117"/>
      <c r="I45" s="130"/>
      <c r="J45" s="121"/>
      <c r="K45" s="117"/>
      <c r="L45" s="105"/>
      <c r="M45" s="105"/>
      <c r="N45" s="90"/>
      <c r="O45" s="2"/>
      <c r="P45" s="2"/>
      <c r="Q45" s="2"/>
      <c r="R45" s="2"/>
      <c r="S45" s="86"/>
      <c r="T45" s="8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62"/>
      <c r="CF45" s="62"/>
      <c r="CG45" s="62"/>
      <c r="CH45" s="62"/>
    </row>
    <row r="46" spans="1:87" ht="15.75" customHeight="1" x14ac:dyDescent="0.25">
      <c r="A46" s="106">
        <v>1</v>
      </c>
      <c r="B46" s="105">
        <v>2025</v>
      </c>
      <c r="C46" s="105" t="s">
        <v>26</v>
      </c>
      <c r="D46" s="107" t="s">
        <v>99</v>
      </c>
      <c r="E46" s="107">
        <v>23.6</v>
      </c>
      <c r="F46" s="117">
        <f>IF(E46=0,0,(E46*(115/113))+(66.3-70))</f>
        <v>20.317699115044245</v>
      </c>
      <c r="G46" s="105"/>
      <c r="H46" s="117">
        <f>+F46+G46</f>
        <v>20.317699115044245</v>
      </c>
      <c r="I46" s="105"/>
      <c r="J46" s="105">
        <v>87</v>
      </c>
      <c r="K46" s="117">
        <f>+I46+J46-H46</f>
        <v>66.682300884955751</v>
      </c>
      <c r="L46" s="121">
        <v>1</v>
      </c>
      <c r="M46" s="123">
        <v>60</v>
      </c>
      <c r="N46" s="91"/>
      <c r="O46" s="2"/>
      <c r="P46" s="2"/>
      <c r="Q46" s="2"/>
      <c r="R46" s="2"/>
      <c r="S46" s="2"/>
      <c r="T46" s="86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62"/>
      <c r="CG46" s="62"/>
      <c r="CH46" s="62"/>
      <c r="CI46" s="62"/>
    </row>
    <row r="47" spans="1:87" ht="15.75" customHeight="1" x14ac:dyDescent="0.25">
      <c r="A47" s="106">
        <f t="shared" ref="A47:A56" si="2">A46+1</f>
        <v>2</v>
      </c>
      <c r="B47" s="105">
        <v>2025</v>
      </c>
      <c r="C47" s="105" t="s">
        <v>26</v>
      </c>
      <c r="D47" s="107" t="s">
        <v>103</v>
      </c>
      <c r="E47" s="107">
        <v>28.1</v>
      </c>
      <c r="F47" s="117">
        <f>IF(E47=0,0,(E47*(115/113))+(66.3-70))</f>
        <v>24.897345132743361</v>
      </c>
      <c r="G47" s="121"/>
      <c r="H47" s="117">
        <f>+F47+G47</f>
        <v>24.897345132743361</v>
      </c>
      <c r="I47" s="105"/>
      <c r="J47" s="105">
        <v>92</v>
      </c>
      <c r="K47" s="117">
        <f>+I47+J47-H47</f>
        <v>67.102654867256632</v>
      </c>
      <c r="L47" s="121">
        <v>2</v>
      </c>
      <c r="M47" s="123">
        <v>40</v>
      </c>
      <c r="N47" s="90"/>
      <c r="O47" s="2"/>
      <c r="P47" s="2"/>
      <c r="Q47" s="62"/>
      <c r="R47" s="2"/>
      <c r="S47" s="86"/>
      <c r="T47" s="2"/>
      <c r="U47" s="2"/>
      <c r="V47" s="2"/>
      <c r="W47" s="2"/>
      <c r="X47" s="2"/>
      <c r="Y47" s="2"/>
      <c r="Z47" s="2"/>
      <c r="AA47" s="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</row>
    <row r="48" spans="1:87" ht="15.75" customHeight="1" x14ac:dyDescent="0.25">
      <c r="A48" s="106">
        <f t="shared" si="2"/>
        <v>3</v>
      </c>
      <c r="B48" s="105">
        <v>2025</v>
      </c>
      <c r="C48" s="105" t="s">
        <v>26</v>
      </c>
      <c r="D48" s="107" t="s">
        <v>167</v>
      </c>
      <c r="E48" s="107">
        <v>22.1</v>
      </c>
      <c r="F48" s="117">
        <f>IF(E48=0,0,(E48*(115/113))+(66.3-70))</f>
        <v>18.791150442477875</v>
      </c>
      <c r="G48" s="105"/>
      <c r="H48" s="117">
        <f>+F48+G48</f>
        <v>18.791150442477875</v>
      </c>
      <c r="I48" s="105"/>
      <c r="J48" s="105">
        <v>87</v>
      </c>
      <c r="K48" s="117">
        <f>+I48+J48-H48</f>
        <v>68.208849557522129</v>
      </c>
      <c r="L48" s="106"/>
      <c r="M48" s="105"/>
      <c r="N48" s="90"/>
      <c r="O48" s="2"/>
      <c r="P48" s="2"/>
      <c r="Q48" s="62"/>
      <c r="R48" s="2"/>
      <c r="S48" s="86"/>
      <c r="T48" s="2"/>
      <c r="U48" s="2"/>
      <c r="V48" s="2"/>
      <c r="W48" s="2"/>
      <c r="X48" s="2"/>
      <c r="Y48" s="2"/>
      <c r="Z48" s="2"/>
      <c r="AA48" s="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</row>
    <row r="49" spans="1:86" ht="15.75" customHeight="1" x14ac:dyDescent="0.25">
      <c r="A49" s="106">
        <f t="shared" si="2"/>
        <v>4</v>
      </c>
      <c r="B49" s="105">
        <v>2025</v>
      </c>
      <c r="C49" s="105" t="s">
        <v>26</v>
      </c>
      <c r="D49" s="107" t="s">
        <v>182</v>
      </c>
      <c r="E49" s="107">
        <v>23.6</v>
      </c>
      <c r="F49" s="117">
        <f>IF(E49=0,0,(E49*(115/113))+(66.3-70))</f>
        <v>20.317699115044245</v>
      </c>
      <c r="G49" s="105"/>
      <c r="H49" s="117">
        <f>+F49+G49</f>
        <v>20.317699115044245</v>
      </c>
      <c r="I49" s="105"/>
      <c r="J49" s="105">
        <v>89</v>
      </c>
      <c r="K49" s="117">
        <f>+I49+J49-H49</f>
        <v>68.682300884955751</v>
      </c>
      <c r="L49" s="104"/>
      <c r="M49" s="105"/>
      <c r="N49" s="90"/>
      <c r="O49" s="2"/>
      <c r="P49" s="2"/>
      <c r="Q49" s="2"/>
      <c r="R49" s="2"/>
      <c r="S49" s="86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62"/>
      <c r="CF49" s="62"/>
      <c r="CG49" s="62"/>
      <c r="CH49" s="62"/>
    </row>
    <row r="50" spans="1:86" ht="15.75" customHeight="1" x14ac:dyDescent="0.25">
      <c r="A50" s="106">
        <f t="shared" si="2"/>
        <v>5</v>
      </c>
      <c r="B50" s="105">
        <v>2025</v>
      </c>
      <c r="C50" s="105" t="s">
        <v>21</v>
      </c>
      <c r="D50" s="107" t="s">
        <v>53</v>
      </c>
      <c r="E50" s="107">
        <v>18.899999999999999</v>
      </c>
      <c r="F50" s="117">
        <f>IF(E50=0,0,(E50*(120/113))+(68.9-70))</f>
        <v>18.970796460176999</v>
      </c>
      <c r="G50" s="105"/>
      <c r="H50" s="117">
        <f>+F50+G50</f>
        <v>18.970796460176999</v>
      </c>
      <c r="I50" s="105"/>
      <c r="J50" s="105">
        <v>88</v>
      </c>
      <c r="K50" s="117">
        <f>+I50+J50-H50</f>
        <v>69.029203539823001</v>
      </c>
      <c r="L50" s="104"/>
      <c r="M50" s="105"/>
      <c r="N50" s="90"/>
      <c r="O50" s="2"/>
      <c r="P50" s="2"/>
      <c r="Q50" s="2"/>
      <c r="R50" s="2"/>
      <c r="S50" s="86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62"/>
      <c r="CF50" s="62"/>
      <c r="CG50" s="62"/>
      <c r="CH50" s="62"/>
    </row>
    <row r="51" spans="1:86" ht="15.75" customHeight="1" x14ac:dyDescent="0.25">
      <c r="A51" s="106">
        <f t="shared" si="2"/>
        <v>6</v>
      </c>
      <c r="B51" s="105">
        <v>2025</v>
      </c>
      <c r="C51" s="105"/>
      <c r="D51" s="107" t="s">
        <v>194</v>
      </c>
      <c r="E51" s="107">
        <v>38.4</v>
      </c>
      <c r="F51" s="117">
        <f>IF(E51=0,0,(E51*(108/113))+(69.1-70))</f>
        <v>35.80088495575221</v>
      </c>
      <c r="G51" s="105"/>
      <c r="H51" s="117">
        <f>+F51+G51</f>
        <v>35.80088495575221</v>
      </c>
      <c r="I51" s="104"/>
      <c r="J51" s="105">
        <v>106</v>
      </c>
      <c r="K51" s="117">
        <f>+I51+J51-H51</f>
        <v>70.19911504424779</v>
      </c>
      <c r="L51" s="104"/>
      <c r="M51" s="105"/>
      <c r="N51" s="90"/>
      <c r="O51" s="2"/>
      <c r="P51" s="2"/>
      <c r="Q51" s="2"/>
      <c r="R51" s="2"/>
      <c r="S51" s="8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62"/>
      <c r="CF51" s="62"/>
      <c r="CG51" s="62"/>
      <c r="CH51" s="62"/>
    </row>
    <row r="52" spans="1:86" ht="15.75" customHeight="1" x14ac:dyDescent="0.25">
      <c r="A52" s="106">
        <f t="shared" si="2"/>
        <v>7</v>
      </c>
      <c r="B52" s="105">
        <v>2025</v>
      </c>
      <c r="C52" s="105" t="s">
        <v>26</v>
      </c>
      <c r="D52" s="104" t="s">
        <v>132</v>
      </c>
      <c r="E52" s="107">
        <v>23</v>
      </c>
      <c r="F52" s="117">
        <f>IF(E52=0,0,(E52*(115/113))+(66.3-70))</f>
        <v>19.707079646017696</v>
      </c>
      <c r="G52" s="121"/>
      <c r="H52" s="117">
        <f>+F52+G52</f>
        <v>19.707079646017696</v>
      </c>
      <c r="I52" s="121">
        <v>91</v>
      </c>
      <c r="J52" s="105"/>
      <c r="K52" s="117">
        <f>+I52+J52-H52</f>
        <v>71.292920353982311</v>
      </c>
      <c r="L52" s="104"/>
      <c r="M52" s="105"/>
      <c r="N52" s="90"/>
      <c r="O52" s="2"/>
      <c r="P52" s="2"/>
      <c r="Q52" s="2"/>
      <c r="R52" s="2"/>
      <c r="S52" s="86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62"/>
      <c r="CF52" s="62"/>
      <c r="CG52" s="62"/>
      <c r="CH52" s="62"/>
    </row>
    <row r="53" spans="1:86" ht="15.75" customHeight="1" x14ac:dyDescent="0.25">
      <c r="A53" s="106">
        <f t="shared" si="2"/>
        <v>8</v>
      </c>
      <c r="B53" s="105">
        <v>2025</v>
      </c>
      <c r="C53" s="105" t="s">
        <v>26</v>
      </c>
      <c r="D53" s="107" t="s">
        <v>176</v>
      </c>
      <c r="E53" s="107">
        <v>26.6</v>
      </c>
      <c r="F53" s="117">
        <f>IF(E53=0,0,(E53*(115/113))+(66.3-70))</f>
        <v>23.37079646017699</v>
      </c>
      <c r="G53" s="105"/>
      <c r="H53" s="117">
        <f>+F53+G53</f>
        <v>23.37079646017699</v>
      </c>
      <c r="I53" s="105">
        <v>96</v>
      </c>
      <c r="J53" s="121"/>
      <c r="K53" s="117">
        <f>+I53+J53-H53</f>
        <v>72.62920353982301</v>
      </c>
      <c r="L53" s="107"/>
      <c r="M53" s="105"/>
      <c r="N53" s="86"/>
      <c r="O53" s="2"/>
      <c r="P53" s="2"/>
      <c r="Q53" s="2"/>
      <c r="R53" s="2"/>
      <c r="S53" s="8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62"/>
      <c r="CF53" s="62"/>
      <c r="CG53" s="62"/>
      <c r="CH53" s="62"/>
    </row>
    <row r="54" spans="1:86" ht="15.75" customHeight="1" x14ac:dyDescent="0.25">
      <c r="A54" s="106">
        <f t="shared" si="2"/>
        <v>9</v>
      </c>
      <c r="B54" s="121">
        <v>2025</v>
      </c>
      <c r="C54" s="105" t="s">
        <v>21</v>
      </c>
      <c r="D54" s="131" t="s">
        <v>327</v>
      </c>
      <c r="E54" s="107">
        <v>24.3</v>
      </c>
      <c r="F54" s="117">
        <f>IF(E54=0,0,(E54*(120/113))+(68.9-70))</f>
        <v>24.705309734513282</v>
      </c>
      <c r="G54" s="105">
        <v>-4</v>
      </c>
      <c r="H54" s="117">
        <f>+F54+G54</f>
        <v>20.705309734513282</v>
      </c>
      <c r="I54" s="132"/>
      <c r="J54" s="105">
        <v>98</v>
      </c>
      <c r="K54" s="117">
        <f>+I54+J54-H54</f>
        <v>77.294690265486722</v>
      </c>
      <c r="L54" s="105"/>
      <c r="M54" s="128"/>
      <c r="N54" s="93"/>
      <c r="O54" s="64"/>
      <c r="P54" s="64"/>
      <c r="Q54" s="2"/>
      <c r="R54" s="2"/>
      <c r="S54" s="8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62"/>
      <c r="CF54" s="62"/>
      <c r="CG54" s="62"/>
      <c r="CH54" s="62"/>
    </row>
    <row r="55" spans="1:86" ht="15.75" customHeight="1" x14ac:dyDescent="0.25">
      <c r="A55" s="106">
        <f t="shared" si="2"/>
        <v>10</v>
      </c>
      <c r="B55" s="105">
        <v>2025</v>
      </c>
      <c r="C55" s="105" t="s">
        <v>21</v>
      </c>
      <c r="D55" s="107" t="s">
        <v>187</v>
      </c>
      <c r="E55" s="107">
        <v>18</v>
      </c>
      <c r="F55" s="117">
        <f>IF(E55=0,0,(E55*(120/113))+(68.9-70))</f>
        <v>18.015044247787618</v>
      </c>
      <c r="G55" s="105"/>
      <c r="H55" s="117">
        <f>+F55+G55</f>
        <v>18.015044247787618</v>
      </c>
      <c r="I55" s="105">
        <v>98</v>
      </c>
      <c r="J55" s="104"/>
      <c r="K55" s="117">
        <f>+I55+J55-H55</f>
        <v>79.984955752212386</v>
      </c>
      <c r="L55" s="105"/>
      <c r="M55" s="128"/>
      <c r="N55" s="93"/>
      <c r="O55" s="64"/>
      <c r="P55" s="64"/>
      <c r="Q55" s="2"/>
      <c r="R55" s="2"/>
      <c r="S55" s="86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62"/>
      <c r="CF55" s="62"/>
      <c r="CG55" s="62"/>
      <c r="CH55" s="62"/>
    </row>
    <row r="56" spans="1:86" ht="15.75" customHeight="1" x14ac:dyDescent="0.25">
      <c r="A56" s="106">
        <f t="shared" si="2"/>
        <v>11</v>
      </c>
      <c r="B56" s="105">
        <v>2025</v>
      </c>
      <c r="C56" s="105" t="s">
        <v>21</v>
      </c>
      <c r="D56" s="107" t="s">
        <v>145</v>
      </c>
      <c r="E56" s="107">
        <v>32.6</v>
      </c>
      <c r="F56" s="117">
        <f>IF(E56=0,0,(E56*(120/113))+(68.9-70))</f>
        <v>33.519469026548684</v>
      </c>
      <c r="G56" s="105"/>
      <c r="H56" s="117">
        <f>+F56+G56</f>
        <v>33.519469026548684</v>
      </c>
      <c r="I56" s="105"/>
      <c r="J56" s="105">
        <v>114</v>
      </c>
      <c r="K56" s="117">
        <f>+I56+J56-H56</f>
        <v>80.480530973451323</v>
      </c>
      <c r="L56" s="106"/>
      <c r="M56" s="105"/>
      <c r="N56" s="90"/>
      <c r="O56" s="2"/>
      <c r="P56" s="2"/>
      <c r="Q56" s="2"/>
      <c r="R56" s="2"/>
      <c r="S56" s="86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62"/>
      <c r="CF56" s="62"/>
      <c r="CG56" s="62"/>
      <c r="CH56" s="62"/>
    </row>
    <row r="57" spans="1:86" ht="15.75" customHeight="1" x14ac:dyDescent="0.25">
      <c r="A57" s="106">
        <f t="shared" si="1"/>
        <v>12</v>
      </c>
      <c r="B57" s="105">
        <v>2025</v>
      </c>
      <c r="C57" s="105" t="s">
        <v>26</v>
      </c>
      <c r="D57" s="107" t="s">
        <v>114</v>
      </c>
      <c r="E57" s="107">
        <v>34.1</v>
      </c>
      <c r="F57" s="117">
        <f>IF(E57=0,0,(E57*(115/113))+(66.3-70))</f>
        <v>31.00353982300885</v>
      </c>
      <c r="G57" s="105"/>
      <c r="H57" s="117">
        <f>+F57+G57</f>
        <v>31.00353982300885</v>
      </c>
      <c r="I57" s="105">
        <v>113</v>
      </c>
      <c r="J57" s="105"/>
      <c r="K57" s="117">
        <f>+I57+J57-H57</f>
        <v>81.99646017699115</v>
      </c>
      <c r="L57" s="105"/>
      <c r="M57" s="107"/>
      <c r="N57" s="91"/>
      <c r="O57" s="2"/>
      <c r="P57" s="2"/>
      <c r="Q57" s="2"/>
      <c r="R57" s="2"/>
      <c r="S57" s="86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62"/>
      <c r="CF57" s="62"/>
      <c r="CG57" s="62"/>
      <c r="CH57" s="62"/>
    </row>
    <row r="58" spans="1:86" ht="15.75" customHeight="1" x14ac:dyDescent="0.25">
      <c r="A58" s="107"/>
      <c r="B58" s="105"/>
      <c r="C58" s="105"/>
      <c r="D58" s="107"/>
      <c r="E58" s="107"/>
      <c r="F58" s="107"/>
      <c r="G58" s="121"/>
      <c r="H58" s="121"/>
      <c r="I58" s="104"/>
      <c r="J58" s="104"/>
      <c r="K58" s="105"/>
      <c r="L58" s="107"/>
      <c r="M58" s="105"/>
      <c r="N58" s="86"/>
      <c r="O58" s="2"/>
      <c r="P58" s="2"/>
      <c r="Q58" s="2"/>
      <c r="R58" s="2"/>
      <c r="S58" s="87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62"/>
      <c r="CF58" s="62"/>
      <c r="CG58" s="62"/>
      <c r="CH58" s="62"/>
    </row>
    <row r="59" spans="1:86" ht="15.75" customHeight="1" x14ac:dyDescent="0.25">
      <c r="A59" s="107" t="s">
        <v>323</v>
      </c>
      <c r="B59" s="105"/>
      <c r="C59" s="105"/>
      <c r="D59" s="115" t="s">
        <v>198</v>
      </c>
      <c r="E59" s="105"/>
      <c r="F59" s="107" t="s">
        <v>199</v>
      </c>
      <c r="G59" s="133"/>
      <c r="H59" s="133"/>
      <c r="I59" s="104"/>
      <c r="J59" s="105"/>
      <c r="K59" s="105"/>
      <c r="L59" s="107"/>
      <c r="M59" s="105"/>
      <c r="N59" s="86"/>
      <c r="O59" s="2"/>
      <c r="P59" s="2"/>
      <c r="Q59" s="2"/>
      <c r="R59" s="2"/>
      <c r="S59" s="87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62"/>
      <c r="CF59" s="62"/>
      <c r="CG59" s="62"/>
      <c r="CH59" s="62"/>
    </row>
    <row r="60" spans="1:86" ht="15.75" customHeight="1" x14ac:dyDescent="0.3">
      <c r="A60" s="107"/>
      <c r="B60" s="105"/>
      <c r="C60" s="105"/>
      <c r="D60" s="134"/>
      <c r="E60" s="134"/>
      <c r="F60" s="135"/>
      <c r="G60" s="133"/>
      <c r="H60" s="133"/>
      <c r="I60" s="104"/>
      <c r="J60" s="105"/>
      <c r="K60" s="105"/>
      <c r="L60" s="107"/>
      <c r="M60" s="105"/>
      <c r="N60" s="86"/>
      <c r="O60" s="2"/>
      <c r="P60" s="2"/>
      <c r="Q60" s="2"/>
      <c r="R60" s="2"/>
      <c r="S60" s="87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62"/>
      <c r="CF60" s="62"/>
      <c r="CG60" s="62"/>
      <c r="CH60" s="62"/>
    </row>
    <row r="61" spans="1:86" ht="15.75" customHeight="1" x14ac:dyDescent="0.25">
      <c r="A61" s="104"/>
      <c r="B61" s="105"/>
      <c r="C61" s="105"/>
      <c r="D61" s="107"/>
      <c r="E61" s="105" t="s">
        <v>200</v>
      </c>
      <c r="F61" s="105" t="s">
        <v>201</v>
      </c>
      <c r="G61" s="133"/>
      <c r="H61" s="133"/>
      <c r="I61" s="104"/>
      <c r="J61" s="105"/>
      <c r="K61" s="105"/>
      <c r="L61" s="107"/>
      <c r="M61" s="105"/>
      <c r="N61" s="86"/>
      <c r="O61" s="2"/>
      <c r="P61" s="2"/>
      <c r="Q61" s="2"/>
      <c r="R61" s="2"/>
      <c r="S61" s="87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62"/>
      <c r="CF61" s="62"/>
      <c r="CG61" s="62"/>
      <c r="CH61" s="62"/>
    </row>
    <row r="62" spans="1:86" ht="15.75" customHeight="1" x14ac:dyDescent="0.25">
      <c r="A62" s="106" t="s">
        <v>338</v>
      </c>
      <c r="B62" s="105" t="s">
        <v>339</v>
      </c>
      <c r="C62" s="105"/>
      <c r="D62" s="104" t="s">
        <v>349</v>
      </c>
      <c r="E62" s="136" t="s">
        <v>350</v>
      </c>
      <c r="F62" s="136" t="s">
        <v>351</v>
      </c>
      <c r="G62" s="133"/>
      <c r="H62" s="133"/>
      <c r="I62" s="104"/>
      <c r="J62" s="105"/>
      <c r="K62" s="105"/>
      <c r="L62" s="107"/>
      <c r="M62" s="105"/>
      <c r="N62" s="86"/>
      <c r="O62" s="2"/>
      <c r="P62" s="2"/>
      <c r="Q62" s="2"/>
      <c r="R62" s="2"/>
      <c r="S62" s="8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62"/>
      <c r="CF62" s="62"/>
      <c r="CG62" s="62"/>
      <c r="CH62" s="62"/>
    </row>
    <row r="63" spans="1:86" ht="15.75" customHeight="1" x14ac:dyDescent="0.25">
      <c r="A63" s="106" t="s">
        <v>328</v>
      </c>
      <c r="B63" s="105" t="s">
        <v>340</v>
      </c>
      <c r="C63" s="105"/>
      <c r="D63" s="137" t="s">
        <v>352</v>
      </c>
      <c r="E63" s="136" t="s">
        <v>353</v>
      </c>
      <c r="F63" s="136" t="s">
        <v>354</v>
      </c>
      <c r="G63" s="105"/>
      <c r="H63" s="133"/>
      <c r="I63" s="104"/>
      <c r="J63" s="105"/>
      <c r="K63" s="105"/>
      <c r="L63" s="107"/>
      <c r="M63" s="105"/>
      <c r="N63" s="86"/>
      <c r="O63" s="2"/>
      <c r="P63" s="2"/>
      <c r="Q63" s="2"/>
      <c r="R63" s="2"/>
      <c r="S63" s="87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62"/>
      <c r="CF63" s="62"/>
      <c r="CG63" s="62"/>
      <c r="CH63" s="62"/>
    </row>
    <row r="64" spans="1:86" ht="15.75" customHeight="1" x14ac:dyDescent="0.25">
      <c r="A64" s="106" t="s">
        <v>329</v>
      </c>
      <c r="B64" s="105" t="s">
        <v>341</v>
      </c>
      <c r="C64" s="105"/>
      <c r="D64" s="104" t="s">
        <v>355</v>
      </c>
      <c r="E64" s="136" t="s">
        <v>356</v>
      </c>
      <c r="F64" s="136" t="s">
        <v>357</v>
      </c>
      <c r="G64" s="105"/>
      <c r="H64" s="133"/>
      <c r="I64" s="104"/>
      <c r="J64" s="105"/>
      <c r="K64" s="105"/>
      <c r="L64" s="107"/>
      <c r="M64" s="105"/>
      <c r="N64" s="86"/>
      <c r="O64" s="2"/>
      <c r="P64" s="2"/>
      <c r="Q64" s="2"/>
      <c r="R64" s="2"/>
      <c r="S64" s="87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62"/>
      <c r="CF64" s="62"/>
      <c r="CG64" s="62"/>
      <c r="CH64" s="62"/>
    </row>
    <row r="65" spans="1:86" ht="15.75" customHeight="1" x14ac:dyDescent="0.25">
      <c r="A65" s="106" t="s">
        <v>342</v>
      </c>
      <c r="B65" s="105" t="s">
        <v>343</v>
      </c>
      <c r="C65" s="105"/>
      <c r="D65" s="104" t="s">
        <v>358</v>
      </c>
      <c r="E65" s="136" t="s">
        <v>357</v>
      </c>
      <c r="F65" s="136" t="s">
        <v>359</v>
      </c>
      <c r="G65" s="105"/>
      <c r="H65" s="133"/>
      <c r="I65" s="104"/>
      <c r="J65" s="105"/>
      <c r="K65" s="105"/>
      <c r="L65" s="107"/>
      <c r="M65" s="105"/>
      <c r="N65" s="86"/>
      <c r="O65" s="2"/>
      <c r="P65" s="2"/>
      <c r="Q65" s="2"/>
      <c r="R65" s="2"/>
      <c r="S65" s="87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62"/>
      <c r="CF65" s="62"/>
      <c r="CG65" s="62"/>
      <c r="CH65" s="62"/>
    </row>
    <row r="66" spans="1:86" ht="15.75" customHeight="1" x14ac:dyDescent="0.25">
      <c r="A66" s="106" t="s">
        <v>344</v>
      </c>
      <c r="B66" s="105" t="s">
        <v>345</v>
      </c>
      <c r="C66" s="105"/>
      <c r="D66" s="104" t="s">
        <v>360</v>
      </c>
      <c r="E66" s="136" t="s">
        <v>361</v>
      </c>
      <c r="F66" s="136" t="s">
        <v>354</v>
      </c>
      <c r="G66" s="105"/>
      <c r="H66" s="133"/>
      <c r="I66" s="104"/>
      <c r="J66" s="105"/>
      <c r="K66" s="105"/>
      <c r="L66" s="107"/>
      <c r="M66" s="105"/>
      <c r="N66" s="86"/>
      <c r="O66" s="2"/>
      <c r="P66" s="2"/>
      <c r="Q66" s="2"/>
      <c r="R66" s="2"/>
      <c r="S66" s="87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62"/>
      <c r="CF66" s="62"/>
      <c r="CG66" s="62"/>
      <c r="CH66" s="62"/>
    </row>
    <row r="67" spans="1:86" ht="15.75" customHeight="1" x14ac:dyDescent="0.25">
      <c r="A67" s="105"/>
      <c r="B67" s="105"/>
      <c r="C67" s="105"/>
      <c r="D67" s="115"/>
      <c r="E67" s="136"/>
      <c r="F67" s="104"/>
      <c r="G67" s="105"/>
      <c r="H67" s="133"/>
      <c r="I67" s="104"/>
      <c r="J67" s="105"/>
      <c r="K67" s="105"/>
      <c r="L67" s="107"/>
      <c r="M67" s="105"/>
      <c r="N67" s="86"/>
      <c r="O67" s="2"/>
      <c r="P67" s="2"/>
      <c r="Q67" s="2"/>
      <c r="R67" s="2"/>
      <c r="S67" s="87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62"/>
      <c r="CF67" s="62"/>
      <c r="CG67" s="62"/>
      <c r="CH67" s="62"/>
    </row>
    <row r="68" spans="1:86" ht="15.75" customHeight="1" x14ac:dyDescent="0.25">
      <c r="A68" s="107" t="s">
        <v>324</v>
      </c>
      <c r="B68" s="105"/>
      <c r="C68" s="105"/>
      <c r="D68" s="115" t="s">
        <v>198</v>
      </c>
      <c r="E68" s="105"/>
      <c r="F68" s="107" t="s">
        <v>199</v>
      </c>
      <c r="G68" s="104"/>
      <c r="H68" s="104"/>
      <c r="I68" s="104"/>
      <c r="J68" s="105"/>
      <c r="K68" s="105"/>
      <c r="L68" s="107"/>
      <c r="M68" s="105"/>
      <c r="N68" s="86"/>
      <c r="O68" s="2"/>
      <c r="P68" s="2"/>
      <c r="Q68" s="2"/>
      <c r="R68" s="2"/>
      <c r="S68" s="87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62"/>
      <c r="CF68" s="62"/>
      <c r="CG68" s="62"/>
      <c r="CH68" s="62"/>
    </row>
    <row r="69" spans="1:86" ht="15.75" customHeight="1" x14ac:dyDescent="0.25">
      <c r="A69" s="121"/>
      <c r="B69" s="105"/>
      <c r="C69" s="105"/>
      <c r="D69" s="115"/>
      <c r="E69" s="104"/>
      <c r="F69" s="108"/>
      <c r="G69" s="105"/>
      <c r="H69" s="105"/>
      <c r="I69" s="104"/>
      <c r="J69" s="105"/>
      <c r="K69" s="105"/>
      <c r="L69" s="107"/>
      <c r="M69" s="105"/>
      <c r="N69" s="86"/>
      <c r="O69" s="2"/>
      <c r="P69" s="2"/>
      <c r="Q69" s="2"/>
      <c r="R69" s="2"/>
      <c r="S69" s="87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62"/>
      <c r="CF69" s="62"/>
      <c r="CG69" s="62"/>
      <c r="CH69" s="62"/>
    </row>
    <row r="70" spans="1:86" ht="15.75" customHeight="1" x14ac:dyDescent="0.25">
      <c r="A70" s="106"/>
      <c r="B70" s="105"/>
      <c r="C70" s="105"/>
      <c r="D70" s="107"/>
      <c r="E70" s="105" t="s">
        <v>200</v>
      </c>
      <c r="F70" s="136" t="s">
        <v>201</v>
      </c>
      <c r="G70" s="105"/>
      <c r="H70" s="104"/>
      <c r="I70" s="104"/>
      <c r="J70" s="105"/>
      <c r="K70" s="105"/>
      <c r="L70" s="107"/>
      <c r="M70" s="105"/>
      <c r="N70" s="86"/>
      <c r="O70" s="2"/>
      <c r="P70" s="2"/>
      <c r="Q70" s="2"/>
      <c r="R70" s="2"/>
      <c r="S70" s="87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62"/>
      <c r="CF70" s="62"/>
      <c r="CG70" s="62"/>
      <c r="CH70" s="62"/>
    </row>
    <row r="71" spans="1:86" ht="15.75" customHeight="1" x14ac:dyDescent="0.25">
      <c r="A71" s="121" t="s">
        <v>338</v>
      </c>
      <c r="B71" s="105" t="s">
        <v>339</v>
      </c>
      <c r="C71" s="105"/>
      <c r="D71" s="104" t="s">
        <v>362</v>
      </c>
      <c r="E71" s="136" t="s">
        <v>363</v>
      </c>
      <c r="F71" s="136" t="s">
        <v>356</v>
      </c>
      <c r="G71" s="105"/>
      <c r="H71" s="104"/>
      <c r="I71" s="105"/>
      <c r="J71" s="105"/>
      <c r="K71" s="105"/>
      <c r="L71" s="107"/>
      <c r="M71" s="105"/>
      <c r="N71" s="86"/>
      <c r="O71" s="2"/>
      <c r="P71" s="2"/>
      <c r="Q71" s="2"/>
      <c r="R71" s="2"/>
      <c r="S71" s="87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62"/>
      <c r="CF71" s="62"/>
      <c r="CG71" s="62"/>
      <c r="CH71" s="62"/>
    </row>
    <row r="72" spans="1:86" ht="15.75" customHeight="1" x14ac:dyDescent="0.25">
      <c r="A72" s="106" t="s">
        <v>328</v>
      </c>
      <c r="B72" s="105" t="s">
        <v>340</v>
      </c>
      <c r="C72" s="105"/>
      <c r="D72" s="137" t="s">
        <v>364</v>
      </c>
      <c r="E72" s="136" t="s">
        <v>365</v>
      </c>
      <c r="F72" s="136" t="s">
        <v>361</v>
      </c>
      <c r="G72" s="105"/>
      <c r="H72" s="104"/>
      <c r="I72" s="104"/>
      <c r="J72" s="105"/>
      <c r="K72" s="105"/>
      <c r="L72" s="107"/>
      <c r="M72" s="105"/>
      <c r="N72" s="86"/>
      <c r="O72" s="2"/>
      <c r="P72" s="2"/>
      <c r="Q72" s="2"/>
      <c r="R72" s="2"/>
      <c r="S72" s="87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62"/>
      <c r="CF72" s="62"/>
      <c r="CG72" s="62"/>
      <c r="CH72" s="62"/>
    </row>
    <row r="73" spans="1:86" ht="15.75" customHeight="1" x14ac:dyDescent="0.25">
      <c r="A73" s="106" t="s">
        <v>329</v>
      </c>
      <c r="B73" s="105" t="s">
        <v>341</v>
      </c>
      <c r="C73" s="105"/>
      <c r="D73" s="104" t="s">
        <v>366</v>
      </c>
      <c r="E73" s="136" t="s">
        <v>361</v>
      </c>
      <c r="F73" s="136" t="s">
        <v>367</v>
      </c>
      <c r="G73" s="105"/>
      <c r="H73" s="104"/>
      <c r="I73" s="105"/>
      <c r="J73" s="105"/>
      <c r="K73" s="105"/>
      <c r="L73" s="107"/>
      <c r="M73" s="105"/>
      <c r="N73" s="86"/>
      <c r="O73" s="2"/>
      <c r="P73" s="2"/>
      <c r="Q73" s="2"/>
      <c r="R73" s="2"/>
      <c r="S73" s="87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62"/>
      <c r="CF73" s="62"/>
      <c r="CG73" s="62"/>
      <c r="CH73" s="62"/>
    </row>
    <row r="74" spans="1:86" ht="15.75" customHeight="1" x14ac:dyDescent="0.25">
      <c r="A74" s="106" t="s">
        <v>342</v>
      </c>
      <c r="B74" s="105" t="s">
        <v>343</v>
      </c>
      <c r="C74" s="105"/>
      <c r="D74" s="104" t="s">
        <v>368</v>
      </c>
      <c r="E74" s="136" t="s">
        <v>353</v>
      </c>
      <c r="F74" s="136" t="s">
        <v>354</v>
      </c>
      <c r="G74" s="105"/>
      <c r="H74" s="105"/>
      <c r="I74" s="105"/>
      <c r="J74" s="105"/>
      <c r="K74" s="105"/>
      <c r="L74" s="107"/>
      <c r="M74" s="105"/>
      <c r="N74" s="86"/>
      <c r="O74" s="2"/>
      <c r="P74" s="2"/>
      <c r="Q74" s="2"/>
      <c r="R74" s="2"/>
      <c r="S74" s="87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62"/>
      <c r="CF74" s="62"/>
      <c r="CG74" s="62"/>
      <c r="CH74" s="62"/>
    </row>
    <row r="75" spans="1:86" ht="15.75" customHeight="1" x14ac:dyDescent="0.25">
      <c r="A75" s="106" t="s">
        <v>344</v>
      </c>
      <c r="B75" s="105" t="s">
        <v>345</v>
      </c>
      <c r="C75" s="107"/>
      <c r="D75" s="115" t="s">
        <v>369</v>
      </c>
      <c r="E75" s="136" t="s">
        <v>359</v>
      </c>
      <c r="F75" s="136" t="s">
        <v>370</v>
      </c>
      <c r="G75" s="105"/>
      <c r="H75" s="105"/>
      <c r="I75" s="105"/>
      <c r="J75" s="105"/>
      <c r="K75" s="105"/>
      <c r="L75" s="107"/>
      <c r="M75" s="105"/>
      <c r="N75" s="86"/>
      <c r="O75" s="2"/>
      <c r="P75" s="2"/>
      <c r="Q75" s="2"/>
      <c r="R75" s="2"/>
      <c r="S75" s="87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62"/>
      <c r="CF75" s="62"/>
      <c r="CG75" s="62"/>
      <c r="CH75" s="62"/>
    </row>
    <row r="76" spans="1:86" ht="15.75" customHeight="1" x14ac:dyDescent="0.25">
      <c r="A76" s="5"/>
      <c r="B76" s="1"/>
      <c r="C76" s="2"/>
      <c r="D76" s="6"/>
      <c r="E76" s="4"/>
      <c r="F76" s="4"/>
      <c r="G76" s="1"/>
      <c r="H76" s="1"/>
      <c r="I76" s="1"/>
      <c r="J76" s="1"/>
      <c r="K76" s="1"/>
      <c r="L76" s="2"/>
      <c r="M76" s="1"/>
      <c r="N76" s="86"/>
      <c r="O76" s="2"/>
      <c r="P76" s="2"/>
      <c r="Q76" s="2"/>
      <c r="R76" s="2"/>
      <c r="S76" s="87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62"/>
      <c r="CF76" s="62"/>
      <c r="CG76" s="62"/>
      <c r="CH76" s="62"/>
    </row>
    <row r="77" spans="1:86" ht="15.75" customHeight="1" x14ac:dyDescent="0.3">
      <c r="A77" s="5"/>
      <c r="B77" s="1"/>
      <c r="C77" s="11" t="s">
        <v>379</v>
      </c>
      <c r="D77" s="6"/>
      <c r="E77" s="4"/>
      <c r="F77" s="4"/>
      <c r="G77" s="1"/>
      <c r="H77" s="1"/>
      <c r="I77" s="1"/>
      <c r="J77" s="1"/>
      <c r="K77" s="1"/>
      <c r="L77" s="2"/>
      <c r="M77" s="1"/>
      <c r="N77" s="86"/>
      <c r="O77" s="2"/>
      <c r="P77" s="2"/>
      <c r="Q77" s="2"/>
      <c r="R77" s="2"/>
      <c r="S77" s="87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62"/>
      <c r="CF77" s="62"/>
      <c r="CG77" s="62"/>
      <c r="CH77" s="62"/>
    </row>
    <row r="78" spans="1:86" ht="15.75" customHeight="1" x14ac:dyDescent="0.3">
      <c r="A78" s="62"/>
      <c r="B78" s="109" t="s">
        <v>380</v>
      </c>
      <c r="D78" s="11"/>
      <c r="E78" s="109"/>
      <c r="F78" s="110"/>
      <c r="G78" s="1"/>
      <c r="H78" s="1"/>
      <c r="I78" s="1"/>
      <c r="J78" s="1"/>
      <c r="K78" s="1"/>
      <c r="L78" s="2"/>
      <c r="M78" s="1"/>
      <c r="N78" s="86"/>
      <c r="O78" s="2"/>
      <c r="P78" s="2"/>
      <c r="Q78" s="2"/>
      <c r="R78" s="2"/>
      <c r="S78" s="87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62"/>
      <c r="CF78" s="62"/>
      <c r="CG78" s="62"/>
      <c r="CH78" s="62"/>
    </row>
    <row r="79" spans="1:86" ht="15.75" customHeight="1" x14ac:dyDescent="0.25">
      <c r="A79" s="62"/>
      <c r="B79" s="62"/>
      <c r="C79" s="114"/>
      <c r="D79" s="111"/>
      <c r="E79" s="112"/>
      <c r="F79" s="110"/>
      <c r="G79" s="1"/>
      <c r="H79" s="1"/>
      <c r="I79" s="1"/>
      <c r="J79" s="1"/>
      <c r="K79" s="1"/>
      <c r="L79" s="89" t="s">
        <v>381</v>
      </c>
      <c r="M79" s="1"/>
      <c r="N79" s="86"/>
      <c r="O79" s="2"/>
      <c r="P79" s="2"/>
      <c r="Q79" s="2"/>
      <c r="R79" s="2"/>
      <c r="S79" s="87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62"/>
      <c r="CF79" s="62"/>
      <c r="CG79" s="62"/>
      <c r="CH79" s="62"/>
    </row>
    <row r="80" spans="1:86" ht="15.75" customHeight="1" x14ac:dyDescent="0.3">
      <c r="A80" s="62"/>
      <c r="B80" s="109" t="s">
        <v>382</v>
      </c>
      <c r="D80" s="85"/>
      <c r="E80" s="113"/>
      <c r="F80" s="110"/>
      <c r="G80" s="1"/>
      <c r="H80" s="1"/>
      <c r="I80" s="1"/>
      <c r="J80" s="1"/>
      <c r="K80" s="1"/>
      <c r="L80" s="2"/>
      <c r="M80" s="1"/>
      <c r="N80" s="86"/>
      <c r="O80" s="2"/>
      <c r="P80" s="2"/>
      <c r="Q80" s="2"/>
      <c r="R80" s="2"/>
      <c r="S80" s="87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62"/>
      <c r="CF80" s="62"/>
      <c r="CG80" s="62"/>
      <c r="CH80" s="62"/>
    </row>
    <row r="81" spans="1:86" ht="15.75" customHeight="1" x14ac:dyDescent="0.25">
      <c r="A81" s="5"/>
      <c r="B81" s="1"/>
      <c r="C81" s="1"/>
      <c r="D81" s="6"/>
      <c r="E81" s="4"/>
      <c r="F81" s="4"/>
      <c r="G81" s="1"/>
      <c r="H81" s="1"/>
      <c r="I81" s="1"/>
      <c r="J81" s="1"/>
      <c r="K81" s="1"/>
      <c r="L81" s="2"/>
      <c r="M81" s="1"/>
      <c r="N81" s="86"/>
      <c r="O81" s="2"/>
      <c r="P81" s="2"/>
      <c r="Q81" s="2"/>
      <c r="R81" s="2"/>
      <c r="S81" s="87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62"/>
      <c r="CF81" s="62"/>
      <c r="CG81" s="62"/>
      <c r="CH81" s="62"/>
    </row>
    <row r="82" spans="1:86" ht="15.75" customHeight="1" x14ac:dyDescent="0.25">
      <c r="A82" s="5"/>
      <c r="B82" s="1"/>
      <c r="C82" s="1"/>
      <c r="D82" s="6"/>
      <c r="E82" s="4"/>
      <c r="F82" s="4"/>
      <c r="G82" s="1"/>
      <c r="H82" s="1"/>
      <c r="I82" s="1"/>
      <c r="J82" s="1"/>
      <c r="K82" s="1"/>
      <c r="L82" s="2"/>
      <c r="M82" s="1"/>
      <c r="N82" s="86"/>
      <c r="O82" s="2"/>
      <c r="P82" s="2"/>
      <c r="Q82" s="2"/>
      <c r="R82" s="2"/>
      <c r="S82" s="87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62"/>
      <c r="CF82" s="62"/>
      <c r="CG82" s="62"/>
      <c r="CH82" s="62"/>
    </row>
    <row r="83" spans="1:86" ht="15.75" customHeight="1" x14ac:dyDescent="0.25">
      <c r="A83" s="5"/>
      <c r="B83" s="1"/>
      <c r="C83" s="1"/>
      <c r="D83" s="6"/>
      <c r="E83" s="4"/>
      <c r="F83" s="4"/>
      <c r="G83" s="1"/>
      <c r="H83" s="1"/>
      <c r="I83" s="1"/>
      <c r="J83" s="1"/>
      <c r="K83" s="1"/>
      <c r="L83" s="2"/>
      <c r="M83" s="1"/>
      <c r="N83" s="86"/>
      <c r="O83" s="2"/>
      <c r="P83" s="2"/>
      <c r="Q83" s="2"/>
      <c r="R83" s="2"/>
      <c r="S83" s="87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62"/>
      <c r="CF83" s="62"/>
      <c r="CG83" s="62"/>
      <c r="CH83" s="62"/>
    </row>
    <row r="84" spans="1:86" ht="15.75" customHeight="1" x14ac:dyDescent="0.25">
      <c r="A84" s="5"/>
      <c r="B84" s="1"/>
      <c r="C84" s="1"/>
      <c r="D84" s="6"/>
      <c r="E84" s="4"/>
      <c r="F84" s="4"/>
      <c r="G84" s="1"/>
      <c r="H84" s="1"/>
      <c r="I84" s="1"/>
      <c r="J84" s="1"/>
      <c r="K84" s="1"/>
      <c r="L84" s="2"/>
      <c r="M84" s="1"/>
      <c r="N84" s="86"/>
      <c r="O84" s="2"/>
      <c r="P84" s="2"/>
      <c r="Q84" s="2"/>
      <c r="R84" s="2"/>
      <c r="S84" s="87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62"/>
      <c r="CF84" s="62"/>
      <c r="CG84" s="62"/>
      <c r="CH84" s="62"/>
    </row>
    <row r="85" spans="1:86" ht="15.75" customHeight="1" x14ac:dyDescent="0.25">
      <c r="A85" s="5"/>
      <c r="B85" s="1"/>
      <c r="C85" s="1"/>
      <c r="D85" s="6"/>
      <c r="E85" s="4"/>
      <c r="F85" s="4"/>
      <c r="G85" s="1"/>
      <c r="H85" s="1"/>
      <c r="I85" s="1"/>
      <c r="J85" s="1"/>
      <c r="K85" s="1"/>
      <c r="L85" s="2"/>
      <c r="M85" s="1"/>
      <c r="N85" s="86"/>
      <c r="O85" s="2"/>
      <c r="P85" s="2"/>
      <c r="Q85" s="2"/>
      <c r="R85" s="2"/>
      <c r="S85" s="87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62"/>
      <c r="CF85" s="62"/>
      <c r="CG85" s="62"/>
      <c r="CH85" s="62"/>
    </row>
    <row r="86" spans="1:86" ht="15.75" customHeight="1" x14ac:dyDescent="0.25">
      <c r="A86" s="5"/>
      <c r="B86" s="1"/>
      <c r="C86" s="1"/>
      <c r="D86" s="6"/>
      <c r="E86" s="4"/>
      <c r="F86" s="4"/>
      <c r="G86" s="1"/>
      <c r="H86" s="1"/>
      <c r="I86" s="1"/>
      <c r="J86" s="1"/>
      <c r="K86" s="1"/>
      <c r="L86" s="2"/>
      <c r="M86" s="1"/>
      <c r="N86" s="86"/>
      <c r="O86" s="2"/>
      <c r="P86" s="2"/>
      <c r="Q86" s="2"/>
      <c r="R86" s="2"/>
      <c r="S86" s="8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62"/>
      <c r="CF86" s="62"/>
      <c r="CG86" s="62"/>
      <c r="CH86" s="62"/>
    </row>
    <row r="87" spans="1:86" ht="15.75" customHeight="1" x14ac:dyDescent="0.25">
      <c r="A87" s="5"/>
      <c r="B87" s="1"/>
      <c r="C87" s="1"/>
      <c r="D87" s="6"/>
      <c r="E87" s="4"/>
      <c r="F87" s="4"/>
      <c r="G87" s="1"/>
      <c r="H87" s="1"/>
      <c r="I87" s="1"/>
      <c r="J87" s="1"/>
      <c r="K87" s="1"/>
      <c r="L87" s="2"/>
      <c r="M87" s="1"/>
      <c r="N87" s="86"/>
      <c r="O87" s="2"/>
      <c r="P87" s="2"/>
      <c r="Q87" s="2"/>
      <c r="R87" s="2"/>
      <c r="S87" s="87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62"/>
      <c r="CF87" s="62"/>
      <c r="CG87" s="62"/>
      <c r="CH87" s="62"/>
    </row>
    <row r="88" spans="1:86" ht="15.75" customHeight="1" x14ac:dyDescent="0.25">
      <c r="A88" s="5"/>
      <c r="B88" s="1"/>
      <c r="C88" s="1"/>
      <c r="D88" s="6"/>
      <c r="E88" s="4"/>
      <c r="F88" s="4"/>
      <c r="G88" s="1"/>
      <c r="H88" s="1"/>
      <c r="I88" s="1"/>
      <c r="J88" s="1"/>
      <c r="K88" s="1"/>
      <c r="L88" s="2"/>
      <c r="M88" s="1"/>
      <c r="N88" s="86"/>
      <c r="O88" s="2"/>
      <c r="P88" s="2"/>
      <c r="Q88" s="2"/>
      <c r="R88" s="2"/>
      <c r="S88" s="87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62"/>
      <c r="CF88" s="62"/>
      <c r="CG88" s="62"/>
      <c r="CH88" s="62"/>
    </row>
    <row r="89" spans="1:86" ht="15.75" customHeight="1" x14ac:dyDescent="0.25">
      <c r="A89" s="5"/>
      <c r="B89" s="1"/>
      <c r="C89" s="1"/>
      <c r="D89" s="6"/>
      <c r="E89" s="4"/>
      <c r="F89" s="4"/>
      <c r="G89" s="1"/>
      <c r="H89" s="1"/>
      <c r="I89" s="1"/>
      <c r="J89" s="1"/>
      <c r="K89" s="1"/>
      <c r="L89" s="2"/>
      <c r="M89" s="1"/>
      <c r="N89" s="86"/>
      <c r="O89" s="2"/>
      <c r="P89" s="2"/>
      <c r="Q89" s="2"/>
      <c r="R89" s="2"/>
      <c r="S89" s="87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62"/>
      <c r="CF89" s="62"/>
      <c r="CG89" s="62"/>
      <c r="CH89" s="62"/>
    </row>
    <row r="90" spans="1:86" ht="15.75" customHeight="1" x14ac:dyDescent="0.25">
      <c r="A90" s="5"/>
      <c r="B90" s="1"/>
      <c r="C90" s="1"/>
      <c r="D90" s="6"/>
      <c r="E90" s="4"/>
      <c r="F90" s="4"/>
      <c r="G90" s="1"/>
      <c r="H90" s="1"/>
      <c r="I90" s="1"/>
      <c r="J90" s="1"/>
      <c r="K90" s="1"/>
      <c r="L90" s="2"/>
      <c r="M90" s="1"/>
      <c r="N90" s="86"/>
      <c r="O90" s="2"/>
      <c r="P90" s="2"/>
      <c r="Q90" s="2"/>
      <c r="R90" s="2"/>
      <c r="S90" s="87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62"/>
      <c r="CF90" s="62"/>
      <c r="CG90" s="62"/>
      <c r="CH90" s="62"/>
    </row>
    <row r="91" spans="1:86" ht="15.75" customHeight="1" x14ac:dyDescent="0.25">
      <c r="A91" s="5"/>
      <c r="B91" s="1"/>
      <c r="C91" s="1"/>
      <c r="D91" s="6"/>
      <c r="E91" s="4"/>
      <c r="F91" s="4"/>
      <c r="G91" s="1"/>
      <c r="H91" s="1"/>
      <c r="I91" s="1"/>
      <c r="J91" s="1"/>
      <c r="K91" s="1"/>
      <c r="L91" s="2"/>
      <c r="M91" s="1"/>
      <c r="N91" s="86"/>
      <c r="O91" s="2"/>
      <c r="P91" s="2"/>
      <c r="Q91" s="2"/>
      <c r="R91" s="2"/>
      <c r="S91" s="87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62"/>
      <c r="CF91" s="62"/>
      <c r="CG91" s="62"/>
      <c r="CH91" s="62"/>
    </row>
    <row r="92" spans="1:86" ht="15.75" customHeight="1" x14ac:dyDescent="0.25">
      <c r="A92" s="5"/>
      <c r="B92" s="1"/>
      <c r="C92" s="1"/>
      <c r="D92" s="6"/>
      <c r="E92" s="4"/>
      <c r="F92" s="4"/>
      <c r="G92" s="1"/>
      <c r="H92" s="1"/>
      <c r="I92" s="1"/>
      <c r="J92" s="1"/>
      <c r="K92" s="1"/>
      <c r="L92" s="2"/>
      <c r="M92" s="1"/>
      <c r="N92" s="86"/>
      <c r="O92" s="2"/>
      <c r="P92" s="2"/>
      <c r="Q92" s="2"/>
      <c r="R92" s="2"/>
      <c r="S92" s="87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62"/>
      <c r="CF92" s="62"/>
      <c r="CG92" s="62"/>
      <c r="CH92" s="62"/>
    </row>
    <row r="93" spans="1:86" ht="15.75" customHeight="1" x14ac:dyDescent="0.25">
      <c r="A93" s="5"/>
      <c r="B93" s="1"/>
      <c r="C93" s="1"/>
      <c r="D93" s="6"/>
      <c r="E93" s="4"/>
      <c r="F93" s="4"/>
      <c r="G93" s="1"/>
      <c r="H93" s="1"/>
      <c r="I93" s="1"/>
      <c r="J93" s="1"/>
      <c r="K93" s="1"/>
      <c r="L93" s="2"/>
      <c r="M93" s="1"/>
      <c r="N93" s="86"/>
      <c r="O93" s="2"/>
      <c r="P93" s="2"/>
      <c r="Q93" s="2"/>
      <c r="R93" s="2"/>
      <c r="S93" s="87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62"/>
      <c r="CF93" s="62"/>
      <c r="CG93" s="62"/>
      <c r="CH93" s="62"/>
    </row>
    <row r="94" spans="1:86" ht="15.75" customHeight="1" x14ac:dyDescent="0.25">
      <c r="A94" s="5"/>
      <c r="B94" s="1"/>
      <c r="C94" s="1"/>
      <c r="D94" s="6"/>
      <c r="E94" s="4"/>
      <c r="F94" s="4"/>
      <c r="G94" s="1"/>
      <c r="H94" s="1"/>
      <c r="I94" s="1"/>
      <c r="J94" s="1"/>
      <c r="K94" s="1"/>
      <c r="L94" s="2"/>
      <c r="M94" s="1"/>
      <c r="N94" s="86"/>
      <c r="O94" s="2"/>
      <c r="P94" s="2"/>
      <c r="Q94" s="2"/>
      <c r="R94" s="2"/>
      <c r="S94" s="87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62"/>
      <c r="CF94" s="62"/>
      <c r="CG94" s="62"/>
      <c r="CH94" s="62"/>
    </row>
    <row r="95" spans="1:86" ht="15.75" customHeight="1" x14ac:dyDescent="0.25">
      <c r="A95" s="5"/>
      <c r="B95" s="1"/>
      <c r="C95" s="1"/>
      <c r="D95" s="6"/>
      <c r="E95" s="4"/>
      <c r="F95" s="4"/>
      <c r="G95" s="1"/>
      <c r="H95" s="1"/>
      <c r="I95" s="1"/>
      <c r="J95" s="1"/>
      <c r="K95" s="1"/>
      <c r="L95" s="2"/>
      <c r="M95" s="1"/>
      <c r="N95" s="86"/>
      <c r="O95" s="2"/>
      <c r="P95" s="2"/>
      <c r="Q95" s="2"/>
      <c r="R95" s="2"/>
      <c r="S95" s="87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62"/>
      <c r="CF95" s="62"/>
      <c r="CG95" s="62"/>
      <c r="CH95" s="62"/>
    </row>
    <row r="96" spans="1:86" ht="15.75" customHeight="1" x14ac:dyDescent="0.25">
      <c r="A96" s="5"/>
      <c r="B96" s="1"/>
      <c r="C96" s="1"/>
      <c r="D96" s="6"/>
      <c r="E96" s="4"/>
      <c r="F96" s="4"/>
      <c r="G96" s="1"/>
      <c r="H96" s="1"/>
      <c r="I96" s="1"/>
      <c r="J96" s="1"/>
      <c r="K96" s="1"/>
      <c r="L96" s="2"/>
      <c r="M96" s="1"/>
      <c r="N96" s="86"/>
      <c r="O96" s="2"/>
      <c r="P96" s="2"/>
      <c r="Q96" s="2"/>
      <c r="R96" s="2"/>
      <c r="S96" s="87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62"/>
      <c r="CF96" s="62"/>
      <c r="CG96" s="62"/>
      <c r="CH96" s="62"/>
    </row>
    <row r="97" spans="1:86" ht="15.75" customHeight="1" x14ac:dyDescent="0.25">
      <c r="A97" s="5"/>
      <c r="B97" s="1"/>
      <c r="C97" s="1"/>
      <c r="D97" s="6"/>
      <c r="E97" s="4"/>
      <c r="F97" s="4"/>
      <c r="G97" s="1"/>
      <c r="H97" s="1"/>
      <c r="I97" s="1"/>
      <c r="J97" s="1"/>
      <c r="K97" s="1"/>
      <c r="L97" s="2"/>
      <c r="M97" s="1"/>
      <c r="N97" s="86"/>
      <c r="O97" s="2"/>
      <c r="P97" s="2"/>
      <c r="Q97" s="2"/>
      <c r="R97" s="2"/>
      <c r="S97" s="87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62"/>
      <c r="CF97" s="62"/>
      <c r="CG97" s="62"/>
      <c r="CH97" s="62"/>
    </row>
    <row r="98" spans="1:86" ht="15.75" customHeight="1" x14ac:dyDescent="0.25">
      <c r="A98" s="5"/>
      <c r="B98" s="1"/>
      <c r="C98" s="1"/>
      <c r="D98" s="6"/>
      <c r="E98" s="4"/>
      <c r="F98" s="4"/>
      <c r="G98" s="1"/>
      <c r="H98" s="1"/>
      <c r="I98" s="1"/>
      <c r="J98" s="1"/>
      <c r="K98" s="1"/>
      <c r="L98" s="2"/>
      <c r="M98" s="1"/>
      <c r="N98" s="86"/>
      <c r="O98" s="2"/>
      <c r="P98" s="2"/>
      <c r="Q98" s="2"/>
      <c r="R98" s="2"/>
      <c r="S98" s="87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62"/>
      <c r="CF98" s="62"/>
      <c r="CG98" s="62"/>
      <c r="CH98" s="62"/>
    </row>
    <row r="99" spans="1:86" ht="15.75" customHeight="1" x14ac:dyDescent="0.25">
      <c r="A99" s="5"/>
      <c r="B99" s="1"/>
      <c r="C99" s="1"/>
      <c r="D99" s="6"/>
      <c r="E99" s="4"/>
      <c r="F99" s="4"/>
      <c r="G99" s="1"/>
      <c r="H99" s="1"/>
      <c r="I99" s="1"/>
      <c r="J99" s="1"/>
      <c r="K99" s="1"/>
      <c r="L99" s="2"/>
      <c r="M99" s="1"/>
      <c r="N99" s="86"/>
      <c r="O99" s="2"/>
      <c r="P99" s="2"/>
      <c r="Q99" s="2"/>
      <c r="R99" s="2"/>
      <c r="S99" s="87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62"/>
      <c r="CF99" s="62"/>
      <c r="CG99" s="62"/>
      <c r="CH99" s="62"/>
    </row>
    <row r="100" spans="1:86" ht="15.75" customHeight="1" x14ac:dyDescent="0.25">
      <c r="A100" s="5"/>
      <c r="B100" s="1"/>
      <c r="C100" s="1"/>
      <c r="D100" s="6"/>
      <c r="E100" s="4"/>
      <c r="F100" s="4"/>
      <c r="G100" s="1"/>
      <c r="H100" s="1"/>
      <c r="I100" s="1"/>
      <c r="J100" s="1"/>
      <c r="K100" s="1"/>
      <c r="L100" s="2"/>
      <c r="M100" s="1"/>
      <c r="N100" s="86"/>
      <c r="O100" s="2"/>
      <c r="P100" s="2"/>
      <c r="Q100" s="2"/>
      <c r="R100" s="2"/>
      <c r="S100" s="87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62"/>
      <c r="CF100" s="62"/>
      <c r="CG100" s="62"/>
      <c r="CH100" s="62"/>
    </row>
    <row r="101" spans="1:86" ht="15.75" customHeight="1" x14ac:dyDescent="0.25">
      <c r="A101" s="5"/>
      <c r="B101" s="1"/>
      <c r="C101" s="1"/>
      <c r="D101" s="6"/>
      <c r="E101" s="4"/>
      <c r="F101" s="4"/>
      <c r="G101" s="1"/>
      <c r="H101" s="1"/>
      <c r="I101" s="1"/>
      <c r="J101" s="1"/>
      <c r="K101" s="1"/>
      <c r="L101" s="2"/>
      <c r="M101" s="1"/>
      <c r="N101" s="86"/>
      <c r="O101" s="2"/>
      <c r="P101" s="2"/>
      <c r="Q101" s="2"/>
      <c r="R101" s="2"/>
      <c r="S101" s="87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62"/>
      <c r="CF101" s="62"/>
      <c r="CG101" s="62"/>
      <c r="CH101" s="62"/>
    </row>
    <row r="102" spans="1:86" ht="15.75" customHeight="1" x14ac:dyDescent="0.25">
      <c r="A102" s="5"/>
      <c r="B102" s="1"/>
      <c r="C102" s="1"/>
      <c r="D102" s="6"/>
      <c r="E102" s="4"/>
      <c r="F102" s="4"/>
      <c r="G102" s="1"/>
      <c r="H102" s="1"/>
      <c r="I102" s="1"/>
      <c r="J102" s="1"/>
      <c r="K102" s="1"/>
      <c r="L102" s="2"/>
      <c r="M102" s="62"/>
      <c r="N102" s="84"/>
      <c r="O102" s="62"/>
      <c r="P102" s="62"/>
      <c r="Q102" s="2"/>
      <c r="R102" s="2"/>
      <c r="S102" s="94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</row>
    <row r="103" spans="1:86" ht="15" customHeight="1" x14ac:dyDescent="0.25">
      <c r="A103" s="5"/>
      <c r="B103" s="1"/>
      <c r="C103" s="1"/>
      <c r="D103" s="6"/>
      <c r="E103" s="4"/>
      <c r="F103" s="4"/>
      <c r="G103" s="1"/>
      <c r="H103" s="1"/>
      <c r="I103" s="1"/>
      <c r="J103" s="1"/>
      <c r="K103" s="62"/>
      <c r="L103" s="62"/>
      <c r="M103" s="62"/>
      <c r="N103" s="84"/>
      <c r="O103" s="62"/>
      <c r="P103" s="62"/>
      <c r="Q103" s="62"/>
      <c r="R103" s="62"/>
      <c r="S103" s="95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</row>
    <row r="104" spans="1:86" ht="15" customHeight="1" x14ac:dyDescent="0.25">
      <c r="A104" s="5"/>
      <c r="B104" s="1"/>
      <c r="C104" s="1"/>
      <c r="D104" s="6"/>
      <c r="E104" s="4"/>
      <c r="F104" s="4"/>
      <c r="G104" s="1"/>
      <c r="H104" s="1"/>
      <c r="I104" s="1"/>
      <c r="J104" s="1"/>
      <c r="K104" s="62"/>
      <c r="L104" s="62"/>
      <c r="M104" s="62"/>
      <c r="N104" s="84"/>
      <c r="O104" s="62"/>
      <c r="P104" s="62"/>
      <c r="Q104" s="62"/>
      <c r="R104" s="62"/>
    </row>
    <row r="105" spans="1:86" ht="15" customHeight="1" x14ac:dyDescent="0.25">
      <c r="A105" s="5"/>
      <c r="B105" s="1"/>
      <c r="C105" s="1"/>
      <c r="D105" s="6"/>
      <c r="E105" s="4"/>
      <c r="F105" s="4"/>
      <c r="G105" s="1"/>
      <c r="H105" s="1"/>
      <c r="I105" s="1"/>
      <c r="J105" s="1"/>
      <c r="K105" s="62"/>
      <c r="L105" s="62"/>
      <c r="M105" s="62"/>
      <c r="N105" s="84"/>
      <c r="O105" s="62"/>
      <c r="P105" s="62"/>
      <c r="Q105" s="62"/>
      <c r="R105" s="62"/>
    </row>
    <row r="106" spans="1:86" ht="15" customHeight="1" x14ac:dyDescent="0.25">
      <c r="A106" s="5"/>
      <c r="B106" s="1"/>
      <c r="C106" s="1"/>
      <c r="D106" s="6"/>
      <c r="E106" s="4"/>
      <c r="F106" s="4"/>
      <c r="G106" s="1"/>
      <c r="H106" s="1"/>
      <c r="I106" s="1"/>
      <c r="J106" s="1"/>
      <c r="K106" s="62"/>
      <c r="L106" s="62"/>
      <c r="M106" s="62"/>
      <c r="N106" s="84"/>
      <c r="O106" s="62"/>
      <c r="P106" s="62"/>
      <c r="Q106" s="62"/>
      <c r="R106" s="62"/>
    </row>
    <row r="107" spans="1:86" ht="15" customHeight="1" x14ac:dyDescent="0.25">
      <c r="A107" s="5"/>
      <c r="B107" s="1"/>
      <c r="C107" s="1"/>
      <c r="D107" s="6"/>
      <c r="E107" s="4"/>
      <c r="F107" s="4"/>
      <c r="G107" s="1"/>
      <c r="H107" s="1"/>
      <c r="I107" s="1"/>
      <c r="J107" s="1"/>
      <c r="K107" s="62"/>
      <c r="L107" s="62"/>
      <c r="M107" s="62"/>
      <c r="N107" s="84"/>
      <c r="O107" s="62"/>
      <c r="P107" s="62"/>
      <c r="Q107" s="62"/>
      <c r="R107" s="62"/>
    </row>
    <row r="108" spans="1:86" ht="15" customHeight="1" x14ac:dyDescent="0.25">
      <c r="A108" s="5"/>
      <c r="B108" s="1"/>
      <c r="C108" s="1"/>
      <c r="D108" s="6"/>
      <c r="E108" s="4"/>
      <c r="F108" s="4"/>
      <c r="G108" s="1"/>
      <c r="H108" s="1"/>
      <c r="I108" s="1"/>
      <c r="J108" s="1"/>
      <c r="K108" s="62"/>
      <c r="L108" s="62"/>
      <c r="M108" s="62"/>
      <c r="N108" s="84"/>
      <c r="O108" s="62"/>
      <c r="P108" s="62"/>
      <c r="Q108" s="62"/>
      <c r="R108" s="62"/>
    </row>
    <row r="109" spans="1:86" ht="15" customHeight="1" x14ac:dyDescent="0.25">
      <c r="A109" s="5"/>
      <c r="B109" s="1"/>
      <c r="C109" s="1"/>
      <c r="D109" s="6"/>
      <c r="E109" s="4"/>
      <c r="F109" s="4"/>
      <c r="G109" s="1"/>
      <c r="H109" s="1"/>
      <c r="I109" s="1"/>
      <c r="J109" s="1"/>
      <c r="K109" s="62"/>
      <c r="L109" s="62"/>
      <c r="M109" s="62"/>
      <c r="N109" s="84"/>
      <c r="O109" s="62"/>
      <c r="P109" s="62"/>
      <c r="Q109" s="62"/>
      <c r="R109" s="62"/>
    </row>
    <row r="110" spans="1:86" ht="15" customHeight="1" x14ac:dyDescent="0.25">
      <c r="A110" s="5"/>
      <c r="B110" s="1"/>
      <c r="C110" s="1"/>
      <c r="D110" s="6"/>
      <c r="E110" s="4"/>
      <c r="F110" s="4"/>
      <c r="G110" s="1"/>
      <c r="H110" s="1"/>
      <c r="I110" s="1"/>
      <c r="J110" s="1"/>
      <c r="K110" s="62"/>
      <c r="L110" s="62"/>
      <c r="M110" s="62"/>
      <c r="N110" s="84"/>
      <c r="O110" s="62"/>
      <c r="P110" s="62"/>
      <c r="Q110" s="62"/>
      <c r="R110" s="62"/>
    </row>
    <row r="111" spans="1:86" ht="15" customHeight="1" x14ac:dyDescent="0.25">
      <c r="A111" s="5"/>
      <c r="B111" s="1"/>
      <c r="C111" s="1"/>
      <c r="D111" s="6"/>
      <c r="E111" s="4"/>
      <c r="F111" s="4"/>
      <c r="G111" s="1"/>
      <c r="H111" s="1"/>
      <c r="I111" s="1"/>
      <c r="J111" s="1"/>
      <c r="K111" s="62"/>
      <c r="L111" s="62"/>
      <c r="M111" s="62"/>
      <c r="N111" s="84"/>
      <c r="O111" s="62"/>
      <c r="P111" s="62"/>
      <c r="Q111" s="62"/>
      <c r="R111" s="62"/>
    </row>
    <row r="112" spans="1:86" ht="15" customHeight="1" x14ac:dyDescent="0.25">
      <c r="A112" s="5"/>
      <c r="B112" s="1"/>
      <c r="C112" s="1"/>
      <c r="D112" s="6"/>
      <c r="E112" s="4"/>
      <c r="F112" s="4"/>
      <c r="G112" s="1"/>
      <c r="H112" s="1"/>
      <c r="I112" s="1"/>
      <c r="J112" s="1"/>
      <c r="K112" s="62"/>
      <c r="L112" s="62"/>
      <c r="M112" s="62"/>
      <c r="N112" s="84"/>
      <c r="O112" s="62"/>
      <c r="P112" s="62"/>
      <c r="Q112" s="62"/>
      <c r="R112" s="62"/>
    </row>
    <row r="113" spans="1:18" ht="15" customHeight="1" x14ac:dyDescent="0.25">
      <c r="A113" s="5"/>
      <c r="B113" s="1"/>
      <c r="C113" s="1"/>
      <c r="D113" s="6"/>
      <c r="E113" s="4"/>
      <c r="F113" s="4"/>
      <c r="G113" s="1"/>
      <c r="H113" s="1"/>
      <c r="I113" s="1"/>
      <c r="J113" s="1"/>
      <c r="K113" s="62"/>
      <c r="L113" s="62"/>
      <c r="M113" s="62"/>
      <c r="N113" s="84"/>
      <c r="O113" s="62"/>
      <c r="P113" s="62"/>
      <c r="Q113" s="62"/>
      <c r="R113" s="62"/>
    </row>
    <row r="114" spans="1:18" ht="15" customHeight="1" x14ac:dyDescent="0.25">
      <c r="A114" s="5"/>
      <c r="B114" s="1"/>
      <c r="C114" s="1"/>
      <c r="D114" s="6"/>
      <c r="E114" s="4"/>
      <c r="F114" s="4"/>
      <c r="G114" s="1"/>
      <c r="H114" s="1"/>
      <c r="I114" s="1"/>
      <c r="J114" s="1"/>
      <c r="K114" s="62"/>
      <c r="L114" s="62"/>
      <c r="M114" s="62"/>
      <c r="N114" s="84"/>
      <c r="O114" s="62"/>
      <c r="P114" s="62"/>
      <c r="Q114" s="62"/>
      <c r="R114" s="62"/>
    </row>
    <row r="115" spans="1:18" ht="15" customHeight="1" x14ac:dyDescent="0.25">
      <c r="A115" s="5"/>
      <c r="B115" s="1"/>
      <c r="C115" s="1"/>
      <c r="D115" s="6"/>
      <c r="E115" s="4"/>
      <c r="F115" s="4"/>
      <c r="G115" s="1"/>
      <c r="H115" s="1"/>
      <c r="I115" s="1"/>
      <c r="J115" s="1"/>
      <c r="K115" s="62"/>
      <c r="L115" s="62"/>
      <c r="M115" s="62"/>
      <c r="N115" s="84"/>
      <c r="O115" s="62"/>
      <c r="P115" s="62"/>
      <c r="Q115" s="62"/>
      <c r="R115" s="62"/>
    </row>
    <row r="116" spans="1:18" ht="15" customHeight="1" x14ac:dyDescent="0.25">
      <c r="A116" s="5"/>
      <c r="B116" s="1"/>
      <c r="C116" s="1"/>
      <c r="D116" s="6"/>
      <c r="E116" s="4"/>
      <c r="F116" s="4"/>
      <c r="G116" s="1"/>
      <c r="H116" s="1"/>
      <c r="I116" s="1"/>
      <c r="J116" s="1"/>
      <c r="K116" s="62"/>
      <c r="L116" s="62"/>
      <c r="M116" s="62"/>
      <c r="N116" s="84"/>
      <c r="O116" s="62"/>
      <c r="P116" s="62"/>
      <c r="Q116" s="62"/>
      <c r="R116" s="62"/>
    </row>
    <row r="117" spans="1:18" ht="15" customHeight="1" x14ac:dyDescent="0.25">
      <c r="A117" s="5"/>
      <c r="B117" s="1"/>
      <c r="C117" s="1"/>
      <c r="D117" s="6"/>
      <c r="E117" s="4"/>
      <c r="F117" s="4"/>
      <c r="G117" s="1"/>
      <c r="H117" s="1"/>
      <c r="I117" s="1"/>
      <c r="J117" s="1"/>
      <c r="K117" s="62"/>
      <c r="L117" s="62"/>
      <c r="M117" s="62"/>
    </row>
    <row r="118" spans="1:18" ht="15" customHeight="1" x14ac:dyDescent="0.25">
      <c r="A118" s="5"/>
      <c r="B118" s="1"/>
      <c r="C118" s="1"/>
      <c r="D118" s="6"/>
      <c r="E118" s="4"/>
      <c r="F118" s="4"/>
      <c r="G118" s="1"/>
      <c r="H118" s="1"/>
      <c r="I118" s="1"/>
      <c r="J118" s="1"/>
      <c r="K118" s="62"/>
      <c r="L118" s="62"/>
      <c r="M118" s="62"/>
    </row>
    <row r="119" spans="1:18" ht="15" customHeight="1" x14ac:dyDescent="0.25">
      <c r="A119" s="5"/>
      <c r="B119" s="1"/>
      <c r="C119" s="1"/>
      <c r="D119" s="6"/>
      <c r="E119" s="4"/>
      <c r="F119" s="4"/>
      <c r="G119" s="1"/>
      <c r="H119" s="1"/>
      <c r="I119" s="1"/>
      <c r="J119" s="1"/>
      <c r="K119" s="62"/>
      <c r="L119" s="62"/>
      <c r="M119" s="62"/>
    </row>
    <row r="120" spans="1:18" ht="15" customHeight="1" x14ac:dyDescent="0.25">
      <c r="A120" s="5"/>
      <c r="B120" s="1"/>
      <c r="C120" s="1"/>
      <c r="D120" s="6"/>
      <c r="E120" s="4"/>
      <c r="F120" s="4"/>
      <c r="G120" s="1"/>
      <c r="H120" s="1"/>
      <c r="I120" s="1"/>
      <c r="J120" s="1"/>
      <c r="K120" s="62"/>
      <c r="L120" s="62"/>
      <c r="M120" s="62"/>
    </row>
    <row r="121" spans="1:18" ht="15" customHeight="1" x14ac:dyDescent="0.25">
      <c r="A121" s="5"/>
      <c r="B121" s="1"/>
      <c r="C121" s="1"/>
      <c r="D121" s="6"/>
      <c r="E121" s="4"/>
      <c r="F121" s="4"/>
      <c r="G121" s="1"/>
      <c r="H121" s="1"/>
      <c r="I121" s="1"/>
      <c r="J121" s="1"/>
      <c r="K121" s="62"/>
      <c r="L121" s="62"/>
      <c r="M121" s="62"/>
    </row>
    <row r="122" spans="1:18" ht="15" customHeight="1" x14ac:dyDescent="0.25">
      <c r="A122" s="5"/>
      <c r="B122" s="1"/>
      <c r="C122" s="1"/>
      <c r="D122" s="6"/>
      <c r="E122" s="4"/>
      <c r="F122" s="4"/>
      <c r="G122" s="1"/>
      <c r="H122" s="1"/>
      <c r="I122" s="1"/>
      <c r="J122" s="1"/>
      <c r="K122" s="62"/>
      <c r="L122" s="62"/>
      <c r="M122" s="62"/>
    </row>
    <row r="123" spans="1:18" ht="15" customHeight="1" x14ac:dyDescent="0.25">
      <c r="A123" s="5"/>
      <c r="B123" s="1"/>
      <c r="C123" s="1"/>
      <c r="D123" s="6"/>
      <c r="E123" s="4"/>
      <c r="F123" s="4"/>
      <c r="G123" s="1"/>
      <c r="H123" s="1"/>
      <c r="I123" s="1"/>
      <c r="J123" s="1"/>
      <c r="K123" s="62"/>
      <c r="L123" s="62"/>
      <c r="M123" s="62"/>
    </row>
    <row r="124" spans="1:18" ht="15" customHeight="1" x14ac:dyDescent="0.25">
      <c r="A124" s="5"/>
      <c r="B124" s="1"/>
      <c r="C124" s="1"/>
      <c r="D124" s="6"/>
      <c r="E124" s="4"/>
      <c r="F124" s="4"/>
      <c r="G124" s="1"/>
      <c r="H124" s="1"/>
      <c r="I124" s="1"/>
      <c r="J124" s="1"/>
      <c r="K124" s="62"/>
      <c r="L124" s="62"/>
      <c r="M124" s="62"/>
    </row>
    <row r="125" spans="1:18" ht="15" customHeight="1" x14ac:dyDescent="0.25">
      <c r="A125" s="5"/>
      <c r="B125" s="1"/>
      <c r="C125" s="1"/>
      <c r="D125" s="6"/>
      <c r="E125" s="4"/>
      <c r="F125" s="4"/>
      <c r="G125" s="1"/>
      <c r="H125" s="1"/>
      <c r="I125" s="1"/>
      <c r="J125" s="1"/>
      <c r="K125" s="62"/>
      <c r="L125" s="62"/>
      <c r="M125" s="62"/>
    </row>
    <row r="126" spans="1:18" ht="15" customHeight="1" x14ac:dyDescent="0.25">
      <c r="A126" s="5"/>
      <c r="B126" s="1"/>
      <c r="C126" s="1"/>
      <c r="D126" s="6"/>
      <c r="E126" s="4"/>
      <c r="F126" s="4"/>
      <c r="G126" s="1"/>
      <c r="H126" s="1"/>
      <c r="I126" s="1"/>
      <c r="J126" s="1"/>
      <c r="K126" s="62"/>
      <c r="L126" s="62"/>
      <c r="M126" s="62"/>
    </row>
    <row r="127" spans="1:18" ht="15" customHeight="1" x14ac:dyDescent="0.25">
      <c r="A127" s="5"/>
      <c r="B127" s="1"/>
      <c r="C127" s="1"/>
      <c r="D127" s="2"/>
      <c r="E127" s="4"/>
      <c r="F127" s="4"/>
      <c r="G127" s="1"/>
      <c r="H127" s="1"/>
      <c r="I127" s="1"/>
      <c r="J127" s="1"/>
      <c r="K127" s="62"/>
      <c r="L127" s="62"/>
      <c r="M127" s="62"/>
    </row>
    <row r="128" spans="1:18" ht="15" customHeight="1" x14ac:dyDescent="0.25">
      <c r="A128" s="5"/>
      <c r="B128" s="1"/>
      <c r="C128" s="1"/>
      <c r="D128" s="2"/>
      <c r="E128" s="4"/>
      <c r="F128" s="4"/>
      <c r="G128" s="1"/>
      <c r="H128" s="1"/>
      <c r="I128" s="1"/>
      <c r="J128" s="1"/>
      <c r="K128" s="62"/>
      <c r="L128" s="62"/>
      <c r="M128" s="62"/>
    </row>
    <row r="129" spans="1:13" ht="15" customHeight="1" x14ac:dyDescent="0.25">
      <c r="A129" s="5"/>
      <c r="B129" s="1"/>
      <c r="C129" s="1"/>
      <c r="D129" s="2"/>
      <c r="E129" s="4"/>
      <c r="F129" s="4"/>
      <c r="G129" s="1"/>
      <c r="H129" s="1"/>
      <c r="I129" s="1"/>
      <c r="J129" s="1"/>
      <c r="K129" s="62"/>
      <c r="L129" s="62"/>
      <c r="M129" s="62"/>
    </row>
    <row r="130" spans="1:13" ht="15" customHeight="1" x14ac:dyDescent="0.25">
      <c r="A130" s="5"/>
      <c r="B130" s="1"/>
      <c r="C130" s="1"/>
      <c r="D130" s="2"/>
      <c r="E130" s="4"/>
      <c r="F130" s="4"/>
      <c r="G130" s="1"/>
      <c r="H130" s="1"/>
      <c r="I130" s="1"/>
      <c r="J130" s="1"/>
      <c r="K130" s="62"/>
      <c r="L130" s="62"/>
      <c r="M130" s="62"/>
    </row>
    <row r="131" spans="1:13" ht="15" customHeight="1" x14ac:dyDescent="0.25">
      <c r="A131" s="5"/>
      <c r="B131" s="1"/>
      <c r="C131" s="1"/>
      <c r="D131" s="2"/>
      <c r="E131" s="4"/>
      <c r="F131" s="4"/>
      <c r="G131" s="1"/>
      <c r="H131" s="1"/>
      <c r="I131" s="1"/>
      <c r="J131" s="1"/>
      <c r="K131" s="62"/>
      <c r="L131" s="62"/>
      <c r="M131" s="62"/>
    </row>
    <row r="132" spans="1:13" ht="15" customHeight="1" x14ac:dyDescent="0.25">
      <c r="A132" s="5"/>
      <c r="B132" s="1"/>
      <c r="C132" s="1"/>
      <c r="D132" s="2"/>
      <c r="E132" s="4"/>
      <c r="F132" s="4"/>
      <c r="G132" s="1"/>
      <c r="H132" s="1"/>
      <c r="I132" s="1"/>
      <c r="J132" s="1"/>
      <c r="K132" s="62"/>
      <c r="L132" s="62"/>
      <c r="M132" s="62"/>
    </row>
    <row r="133" spans="1:13" ht="15" customHeight="1" x14ac:dyDescent="0.25">
      <c r="A133" s="5"/>
      <c r="B133" s="1"/>
      <c r="C133" s="1"/>
      <c r="D133" s="2"/>
      <c r="E133" s="4"/>
      <c r="F133" s="4"/>
      <c r="G133" s="1"/>
      <c r="H133" s="1"/>
      <c r="I133" s="1"/>
      <c r="J133" s="1"/>
      <c r="K133" s="62"/>
      <c r="L133" s="62"/>
      <c r="M133" s="62"/>
    </row>
    <row r="134" spans="1:13" ht="15" customHeight="1" x14ac:dyDescent="0.25">
      <c r="A134" s="5"/>
      <c r="B134" s="1"/>
      <c r="C134" s="1"/>
      <c r="D134" s="2"/>
      <c r="E134" s="4"/>
      <c r="F134" s="4"/>
      <c r="G134" s="1"/>
      <c r="H134" s="1"/>
      <c r="I134" s="1"/>
      <c r="J134" s="1"/>
      <c r="K134" s="62"/>
      <c r="L134" s="62"/>
      <c r="M134" s="62"/>
    </row>
    <row r="135" spans="1:13" ht="15" customHeight="1" x14ac:dyDescent="0.25">
      <c r="A135" s="5"/>
      <c r="B135" s="1"/>
      <c r="C135" s="1"/>
      <c r="D135" s="2"/>
      <c r="E135" s="4"/>
      <c r="F135" s="4"/>
      <c r="G135" s="1"/>
      <c r="H135" s="1"/>
      <c r="I135" s="1"/>
      <c r="J135" s="1"/>
      <c r="K135" s="62"/>
      <c r="L135" s="62"/>
      <c r="M135" s="62"/>
    </row>
    <row r="136" spans="1:13" ht="15" customHeight="1" x14ac:dyDescent="0.25">
      <c r="A136" s="5"/>
      <c r="B136" s="1"/>
      <c r="C136" s="1"/>
      <c r="D136" s="2"/>
      <c r="E136" s="4"/>
      <c r="F136" s="4"/>
      <c r="G136" s="1"/>
      <c r="H136" s="1"/>
      <c r="I136" s="1"/>
      <c r="J136" s="1"/>
      <c r="K136" s="62"/>
      <c r="L136" s="62"/>
      <c r="M136" s="62"/>
    </row>
    <row r="137" spans="1:13" ht="15" customHeight="1" x14ac:dyDescent="0.25">
      <c r="A137" s="5"/>
      <c r="B137" s="1"/>
      <c r="C137" s="1"/>
      <c r="D137" s="2"/>
      <c r="E137" s="4"/>
      <c r="F137" s="4"/>
      <c r="G137" s="1"/>
      <c r="H137" s="1"/>
      <c r="I137" s="1"/>
      <c r="J137" s="1"/>
      <c r="K137" s="62"/>
      <c r="L137" s="62"/>
      <c r="M137" s="62"/>
    </row>
    <row r="138" spans="1:13" ht="15" customHeight="1" x14ac:dyDescent="0.25">
      <c r="A138" s="5"/>
      <c r="B138" s="1"/>
      <c r="C138" s="1"/>
      <c r="D138" s="2"/>
      <c r="E138" s="4"/>
      <c r="F138" s="4"/>
      <c r="G138" s="1"/>
      <c r="H138" s="1"/>
      <c r="I138" s="1"/>
      <c r="J138" s="1"/>
      <c r="K138" s="62"/>
      <c r="L138" s="62"/>
      <c r="M138" s="62"/>
    </row>
    <row r="139" spans="1:13" ht="15" customHeight="1" x14ac:dyDescent="0.25">
      <c r="A139" s="5"/>
      <c r="B139" s="1"/>
      <c r="C139" s="1"/>
      <c r="D139" s="2"/>
      <c r="E139" s="4"/>
      <c r="F139" s="4"/>
      <c r="G139" s="1"/>
      <c r="H139" s="1"/>
      <c r="I139" s="1"/>
      <c r="J139" s="1"/>
      <c r="K139" s="62"/>
      <c r="L139" s="62"/>
      <c r="M139" s="62"/>
    </row>
    <row r="140" spans="1:13" ht="15" customHeight="1" x14ac:dyDescent="0.25">
      <c r="A140" s="5"/>
      <c r="B140" s="1"/>
      <c r="C140" s="1"/>
      <c r="D140" s="2"/>
      <c r="E140" s="4"/>
      <c r="F140" s="4"/>
      <c r="G140" s="1"/>
      <c r="H140" s="1"/>
      <c r="I140" s="1"/>
      <c r="J140" s="1"/>
    </row>
    <row r="141" spans="1:13" ht="15" customHeight="1" x14ac:dyDescent="0.25">
      <c r="A141" s="5"/>
      <c r="B141" s="1"/>
      <c r="C141" s="1"/>
      <c r="D141" s="2"/>
      <c r="E141" s="4"/>
      <c r="F141" s="4"/>
      <c r="G141" s="1"/>
      <c r="H141" s="1"/>
      <c r="I141" s="1"/>
      <c r="J141" s="1"/>
    </row>
    <row r="142" spans="1:13" ht="15" customHeight="1" x14ac:dyDescent="0.25">
      <c r="A142" s="5"/>
      <c r="B142" s="1"/>
      <c r="C142" s="1"/>
      <c r="D142" s="2"/>
      <c r="E142" s="4"/>
      <c r="F142" s="4"/>
      <c r="G142" s="1"/>
      <c r="H142" s="1"/>
      <c r="I142" s="1"/>
      <c r="J142" s="1"/>
    </row>
    <row r="143" spans="1:13" ht="15" customHeight="1" x14ac:dyDescent="0.25">
      <c r="A143" s="5"/>
      <c r="B143" s="1"/>
      <c r="C143" s="1"/>
      <c r="D143" s="2"/>
      <c r="E143" s="4"/>
      <c r="F143" s="4"/>
      <c r="G143" s="1"/>
      <c r="H143" s="1"/>
      <c r="I143" s="1"/>
      <c r="J143" s="1"/>
    </row>
    <row r="144" spans="1:13" ht="15" customHeight="1" x14ac:dyDescent="0.25">
      <c r="A144" s="5"/>
      <c r="B144" s="1"/>
      <c r="C144" s="1"/>
      <c r="D144" s="2"/>
      <c r="E144" s="4"/>
      <c r="F144" s="4"/>
      <c r="G144" s="1"/>
      <c r="H144" s="1"/>
      <c r="I144" s="1"/>
      <c r="J144" s="1"/>
    </row>
    <row r="145" spans="1:10" ht="15" customHeight="1" x14ac:dyDescent="0.25">
      <c r="A145" s="5"/>
      <c r="B145" s="1"/>
      <c r="C145" s="1"/>
      <c r="D145" s="2"/>
      <c r="E145" s="4"/>
      <c r="F145" s="4"/>
      <c r="G145" s="1"/>
      <c r="H145" s="1"/>
      <c r="I145" s="1"/>
      <c r="J145" s="1"/>
    </row>
    <row r="146" spans="1:10" ht="15" customHeight="1" x14ac:dyDescent="0.25">
      <c r="A146" s="5"/>
      <c r="B146" s="1"/>
      <c r="C146" s="1"/>
      <c r="D146" s="2"/>
      <c r="E146" s="4"/>
      <c r="F146" s="4"/>
      <c r="G146" s="1"/>
      <c r="H146" s="1"/>
      <c r="I146" s="1"/>
      <c r="J146" s="1"/>
    </row>
    <row r="147" spans="1:10" ht="15" customHeight="1" x14ac:dyDescent="0.25">
      <c r="A147" s="5"/>
      <c r="B147" s="1"/>
      <c r="C147" s="1"/>
      <c r="D147" s="2"/>
      <c r="E147" s="4"/>
      <c r="F147" s="4"/>
      <c r="G147" s="1"/>
      <c r="H147" s="1"/>
      <c r="I147" s="1"/>
    </row>
    <row r="148" spans="1:10" ht="15" customHeight="1" x14ac:dyDescent="0.25">
      <c r="A148" s="5"/>
      <c r="B148" s="1"/>
      <c r="C148" s="1"/>
      <c r="D148" s="2"/>
      <c r="E148" s="4"/>
      <c r="F148" s="4"/>
      <c r="G148" s="1"/>
      <c r="H148" s="1"/>
      <c r="I148" s="1"/>
    </row>
    <row r="149" spans="1:10" ht="15" customHeight="1" x14ac:dyDescent="0.25">
      <c r="A149" s="5"/>
      <c r="B149" s="1"/>
      <c r="C149" s="1"/>
      <c r="D149" s="2"/>
      <c r="E149" s="4"/>
      <c r="F149" s="4"/>
      <c r="G149" s="1"/>
      <c r="H149" s="1"/>
      <c r="I149" s="1"/>
      <c r="J149" s="96"/>
    </row>
    <row r="150" spans="1:10" ht="15" customHeight="1" x14ac:dyDescent="0.25">
      <c r="A150" s="5"/>
      <c r="B150" s="1"/>
      <c r="C150" s="1"/>
      <c r="D150" s="2"/>
      <c r="E150" s="4"/>
      <c r="F150" s="4"/>
      <c r="G150" s="1"/>
      <c r="H150" s="1"/>
      <c r="I150" s="1"/>
    </row>
    <row r="151" spans="1:10" ht="15" customHeight="1" x14ac:dyDescent="0.25">
      <c r="A151" s="5"/>
      <c r="B151" s="1"/>
      <c r="C151" s="1"/>
      <c r="D151" s="2"/>
      <c r="E151" s="4"/>
      <c r="F151" s="4"/>
      <c r="G151" s="1"/>
      <c r="H151" s="1"/>
      <c r="I151" s="1"/>
    </row>
    <row r="152" spans="1:10" ht="15" customHeight="1" x14ac:dyDescent="0.25">
      <c r="A152" s="5"/>
      <c r="B152" s="1"/>
      <c r="C152" s="1"/>
      <c r="D152" s="2"/>
      <c r="E152" s="4"/>
      <c r="F152" s="4"/>
      <c r="G152" s="1"/>
      <c r="H152" s="1"/>
      <c r="I152" s="1"/>
    </row>
    <row r="153" spans="1:10" ht="15" customHeight="1" x14ac:dyDescent="0.25">
      <c r="A153" s="5"/>
      <c r="B153" s="1"/>
      <c r="C153" s="1"/>
      <c r="D153" s="2"/>
      <c r="E153" s="4"/>
      <c r="F153" s="4"/>
      <c r="G153" s="1"/>
      <c r="H153" s="1"/>
      <c r="I153" s="1"/>
    </row>
    <row r="154" spans="1:10" ht="15" customHeight="1" x14ac:dyDescent="0.25">
      <c r="A154" s="5"/>
      <c r="B154" s="1"/>
      <c r="C154" s="1"/>
      <c r="D154" s="2"/>
      <c r="E154" s="4"/>
      <c r="F154" s="4"/>
      <c r="G154" s="1"/>
      <c r="H154" s="1"/>
      <c r="I154" s="1"/>
    </row>
    <row r="155" spans="1:10" ht="15" customHeight="1" x14ac:dyDescent="0.25">
      <c r="A155" s="5"/>
      <c r="B155" s="1"/>
      <c r="C155" s="1"/>
      <c r="D155" s="2"/>
      <c r="E155" s="4"/>
      <c r="F155" s="4"/>
      <c r="G155" s="1"/>
      <c r="H155" s="1"/>
      <c r="I155" s="1"/>
    </row>
    <row r="156" spans="1:10" ht="15" customHeight="1" x14ac:dyDescent="0.25">
      <c r="A156" s="5"/>
      <c r="B156" s="1"/>
      <c r="C156" s="1"/>
      <c r="D156" s="2"/>
      <c r="E156" s="4"/>
      <c r="F156" s="4"/>
      <c r="G156" s="1"/>
      <c r="H156" s="1"/>
      <c r="I156" s="1"/>
    </row>
    <row r="157" spans="1:10" ht="15" customHeight="1" x14ac:dyDescent="0.25">
      <c r="A157" s="5"/>
      <c r="B157" s="1"/>
      <c r="C157" s="1"/>
      <c r="D157" s="2"/>
      <c r="E157" s="4"/>
      <c r="F157" s="4"/>
      <c r="G157" s="1"/>
      <c r="H157" s="1"/>
      <c r="I157" s="1"/>
    </row>
    <row r="158" spans="1:10" ht="15" customHeight="1" x14ac:dyDescent="0.25">
      <c r="A158" s="62"/>
      <c r="B158" s="1"/>
      <c r="C158" s="1"/>
      <c r="D158" s="2"/>
      <c r="E158" s="4"/>
      <c r="F158" s="4"/>
      <c r="G158" s="1"/>
      <c r="H158" s="1"/>
      <c r="I158" s="1"/>
    </row>
    <row r="159" spans="1:10" ht="15" customHeight="1" x14ac:dyDescent="0.25">
      <c r="A159" s="62"/>
      <c r="B159" s="1"/>
      <c r="C159" s="1"/>
      <c r="D159" s="2"/>
      <c r="E159" s="4"/>
      <c r="F159" s="4"/>
      <c r="G159" s="1"/>
      <c r="H159" s="1"/>
      <c r="I159" s="1"/>
    </row>
    <row r="160" spans="1:10" ht="15" customHeight="1" x14ac:dyDescent="0.25">
      <c r="A160" s="62"/>
      <c r="B160" s="1"/>
      <c r="C160" s="1"/>
      <c r="D160" s="2"/>
      <c r="E160" s="4"/>
      <c r="F160" s="4"/>
      <c r="G160" s="1"/>
      <c r="H160" s="1"/>
    </row>
    <row r="161" spans="1:9" ht="15" customHeight="1" x14ac:dyDescent="0.25">
      <c r="A161" s="62"/>
      <c r="B161" s="1"/>
      <c r="C161" s="1"/>
      <c r="D161" s="2"/>
      <c r="E161" s="4"/>
      <c r="F161" s="4"/>
      <c r="G161" s="1"/>
      <c r="H161" s="1"/>
    </row>
    <row r="162" spans="1:9" ht="15" customHeight="1" x14ac:dyDescent="0.25">
      <c r="B162" s="1"/>
      <c r="C162" s="1"/>
      <c r="D162" s="2"/>
      <c r="E162" s="4"/>
      <c r="F162" s="4"/>
      <c r="G162" s="1"/>
      <c r="H162" s="1"/>
    </row>
    <row r="163" spans="1:9" ht="15" customHeight="1" x14ac:dyDescent="0.25">
      <c r="B163" s="62"/>
      <c r="C163" s="1"/>
      <c r="D163" s="2"/>
      <c r="E163" s="4"/>
      <c r="F163" s="4"/>
      <c r="G163" s="1"/>
      <c r="H163" s="1"/>
      <c r="I163" s="96"/>
    </row>
    <row r="164" spans="1:9" ht="15" customHeight="1" x14ac:dyDescent="0.25">
      <c r="B164" s="62"/>
      <c r="C164" s="1"/>
      <c r="D164" s="2"/>
      <c r="E164" s="4"/>
      <c r="F164" s="4"/>
      <c r="G164" s="1"/>
      <c r="H164" s="1"/>
    </row>
    <row r="165" spans="1:9" ht="15" customHeight="1" x14ac:dyDescent="0.25">
      <c r="C165" s="1"/>
      <c r="E165" s="97"/>
      <c r="G165" s="99"/>
      <c r="H165" s="100"/>
    </row>
    <row r="166" spans="1:9" ht="15" customHeight="1" x14ac:dyDescent="0.25">
      <c r="C166" s="1"/>
    </row>
    <row r="167" spans="1:9" ht="15" customHeight="1" x14ac:dyDescent="0.25">
      <c r="C167" s="101"/>
    </row>
    <row r="168" spans="1:9" ht="15" customHeight="1" x14ac:dyDescent="0.25">
      <c r="C168" s="101"/>
    </row>
    <row r="169" spans="1:9" ht="15" customHeight="1" x14ac:dyDescent="0.25">
      <c r="C169" s="1"/>
    </row>
    <row r="170" spans="1:9" ht="15" customHeight="1" x14ac:dyDescent="0.25">
      <c r="C170" s="1"/>
    </row>
    <row r="171" spans="1:9" ht="15" customHeight="1" x14ac:dyDescent="0.25">
      <c r="C171" s="1"/>
    </row>
    <row r="172" spans="1:9" ht="15" customHeight="1" x14ac:dyDescent="0.25">
      <c r="C172" s="102"/>
    </row>
    <row r="173" spans="1:9" ht="15" customHeight="1" x14ac:dyDescent="0.25">
      <c r="C173" s="66"/>
    </row>
  </sheetData>
  <sortState xmlns:xlrd2="http://schemas.microsoft.com/office/spreadsheetml/2017/richdata2" ref="B9:K19">
    <sortCondition ref="K9:K19"/>
  </sortState>
  <phoneticPr fontId="9" type="noConversion"/>
  <printOptions gridLines="1"/>
  <pageMargins left="0.75" right="0.25" top="0.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1"/>
  <sheetViews>
    <sheetView workbookViewId="0">
      <selection activeCell="F9" sqref="F9:F199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7" t="s">
        <v>202</v>
      </c>
      <c r="B1" s="39"/>
      <c r="C1" s="39"/>
      <c r="D1" s="39"/>
      <c r="E1" s="39"/>
      <c r="F1" s="48"/>
      <c r="G1" s="48"/>
      <c r="H1" s="48"/>
      <c r="I1" s="16"/>
      <c r="J1" s="16"/>
      <c r="K1" s="26"/>
      <c r="L1" s="26"/>
      <c r="M1" s="26"/>
      <c r="N1" s="22"/>
    </row>
    <row r="2" spans="1:14" x14ac:dyDescent="0.25">
      <c r="A2" s="28" t="s">
        <v>3</v>
      </c>
      <c r="B2" s="49"/>
      <c r="C2" s="49"/>
      <c r="D2" s="21"/>
      <c r="E2" s="16" t="s">
        <v>5</v>
      </c>
      <c r="F2" s="16" t="s">
        <v>5</v>
      </c>
      <c r="G2" s="16" t="s">
        <v>5</v>
      </c>
      <c r="H2" s="50" t="s">
        <v>203</v>
      </c>
      <c r="I2" s="50"/>
      <c r="J2" s="50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12</v>
      </c>
      <c r="F3" s="16" t="s">
        <v>204</v>
      </c>
      <c r="G3" s="16" t="s">
        <v>17</v>
      </c>
      <c r="H3" s="16" t="s">
        <v>205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11</v>
      </c>
      <c r="D4" s="21"/>
      <c r="E4" s="51" t="s">
        <v>206</v>
      </c>
      <c r="F4" s="16" t="s">
        <v>12</v>
      </c>
      <c r="G4" s="16" t="s">
        <v>12</v>
      </c>
      <c r="H4" s="16" t="s">
        <v>12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COUNT(B9:B269)</f>
        <v>157</v>
      </c>
      <c r="C5" s="16" t="s">
        <v>15</v>
      </c>
      <c r="D5" s="21" t="s">
        <v>16</v>
      </c>
      <c r="E5" s="16" t="s">
        <v>204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21</v>
      </c>
      <c r="D9" s="67" t="s">
        <v>22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21</v>
      </c>
      <c r="D10" s="21" t="s">
        <v>23</v>
      </c>
      <c r="E10" s="5"/>
      <c r="F10" s="5">
        <v>0</v>
      </c>
      <c r="G10" s="5">
        <v>0</v>
      </c>
      <c r="H10" s="28">
        <f t="shared" ref="H10:H78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15" si="1">A10+1</f>
        <v>3</v>
      </c>
      <c r="B11" s="16">
        <v>2025</v>
      </c>
      <c r="C11" s="16" t="s">
        <v>26</v>
      </c>
      <c r="D11" s="21" t="s">
        <v>317</v>
      </c>
      <c r="E11" s="5"/>
      <c r="F11" s="5">
        <v>0</v>
      </c>
      <c r="G11" s="5">
        <v>0</v>
      </c>
      <c r="H11" s="28">
        <f t="shared" si="0"/>
        <v>0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21</v>
      </c>
      <c r="D12" s="21" t="s">
        <v>24</v>
      </c>
      <c r="E12" s="5"/>
      <c r="F12" s="5">
        <v>2</v>
      </c>
      <c r="G12" s="77">
        <v>10</v>
      </c>
      <c r="H12" s="28">
        <f t="shared" si="0"/>
        <v>12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21</v>
      </c>
      <c r="D13" s="2" t="s">
        <v>25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26</v>
      </c>
      <c r="D14" s="2" t="s">
        <v>27</v>
      </c>
      <c r="E14" s="5"/>
      <c r="F14" s="5">
        <v>0</v>
      </c>
      <c r="G14" s="5">
        <v>0</v>
      </c>
      <c r="H14" s="28">
        <f t="shared" si="0"/>
        <v>0</v>
      </c>
      <c r="I14" s="46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21</v>
      </c>
      <c r="D15" s="2" t="s">
        <v>28</v>
      </c>
      <c r="E15" s="5"/>
      <c r="F15" s="5">
        <v>5</v>
      </c>
      <c r="G15" s="77">
        <v>23</v>
      </c>
      <c r="H15" s="28">
        <f t="shared" si="0"/>
        <v>28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ref="A16:A54" si="2">A15+1</f>
        <v>8</v>
      </c>
      <c r="B16" s="16">
        <v>2025</v>
      </c>
      <c r="C16" s="1" t="s">
        <v>21</v>
      </c>
      <c r="D16" s="2" t="s">
        <v>29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2"/>
        <v>9</v>
      </c>
      <c r="B17" s="16"/>
      <c r="C17" s="1" t="s">
        <v>21</v>
      </c>
      <c r="D17" s="2" t="s">
        <v>30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2"/>
        <v>10</v>
      </c>
      <c r="B18" s="16"/>
      <c r="C18" s="1" t="s">
        <v>26</v>
      </c>
      <c r="D18" s="2" t="s">
        <v>31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2"/>
        <v>11</v>
      </c>
      <c r="B19" s="16">
        <v>2025</v>
      </c>
      <c r="C19" s="1" t="s">
        <v>26</v>
      </c>
      <c r="D19" s="2" t="s">
        <v>32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2"/>
      <c r="L19" s="26"/>
      <c r="M19" s="22"/>
      <c r="N19" s="22"/>
    </row>
    <row r="20" spans="1:14" x14ac:dyDescent="0.25">
      <c r="A20" s="28">
        <f t="shared" si="2"/>
        <v>12</v>
      </c>
      <c r="B20" s="16"/>
      <c r="C20" s="1" t="s">
        <v>21</v>
      </c>
      <c r="D20" s="2" t="s">
        <v>33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2"/>
        <v>13</v>
      </c>
      <c r="B21" s="16">
        <v>2025</v>
      </c>
      <c r="C21" s="1" t="s">
        <v>21</v>
      </c>
      <c r="D21" s="2" t="s">
        <v>34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2"/>
        <v>14</v>
      </c>
      <c r="B22" s="16">
        <v>2025</v>
      </c>
      <c r="C22" s="1" t="s">
        <v>21</v>
      </c>
      <c r="D22" s="2" t="s">
        <v>35</v>
      </c>
      <c r="E22" s="5"/>
      <c r="F22" s="5">
        <v>1</v>
      </c>
      <c r="G22" s="5">
        <v>2</v>
      </c>
      <c r="H22" s="28">
        <f t="shared" si="0"/>
        <v>3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2"/>
        <v>15</v>
      </c>
      <c r="B23" s="16">
        <v>2025</v>
      </c>
      <c r="C23" s="1" t="s">
        <v>21</v>
      </c>
      <c r="D23" s="2" t="s">
        <v>36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2"/>
        <v>16</v>
      </c>
      <c r="B24" s="16"/>
      <c r="C24" s="1" t="s">
        <v>21</v>
      </c>
      <c r="D24" s="2" t="s">
        <v>37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2"/>
        <v>17</v>
      </c>
      <c r="B25" s="16"/>
      <c r="C25" s="1" t="s">
        <v>21</v>
      </c>
      <c r="D25" s="67" t="s">
        <v>38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2"/>
        <v>18</v>
      </c>
      <c r="B26" s="16">
        <v>2025</v>
      </c>
      <c r="C26" s="1" t="s">
        <v>21</v>
      </c>
      <c r="D26" s="2" t="s">
        <v>39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2"/>
        <v>19</v>
      </c>
      <c r="B27" s="16">
        <v>2025</v>
      </c>
      <c r="C27" s="1"/>
      <c r="D27" s="70" t="s">
        <v>318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2"/>
        <v>20</v>
      </c>
      <c r="B28" s="16">
        <v>2025</v>
      </c>
      <c r="C28" s="1" t="s">
        <v>21</v>
      </c>
      <c r="D28" s="2" t="s">
        <v>40</v>
      </c>
      <c r="E28" s="5"/>
      <c r="F28" s="5">
        <v>0</v>
      </c>
      <c r="G28" s="77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2"/>
        <v>21</v>
      </c>
      <c r="B29" s="16">
        <v>2025</v>
      </c>
      <c r="C29" s="1" t="s">
        <v>26</v>
      </c>
      <c r="D29" s="2" t="s">
        <v>41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2"/>
        <v>22</v>
      </c>
      <c r="B30" s="16">
        <v>2025</v>
      </c>
      <c r="C30" s="1" t="s">
        <v>21</v>
      </c>
      <c r="D30" s="62" t="s">
        <v>42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2"/>
        <v>23</v>
      </c>
      <c r="B31" s="16">
        <v>2025</v>
      </c>
      <c r="C31" s="1" t="s">
        <v>26</v>
      </c>
      <c r="D31" s="62" t="s">
        <v>43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2"/>
        <v>24</v>
      </c>
      <c r="B32" s="16">
        <v>2025</v>
      </c>
      <c r="C32" s="1" t="s">
        <v>21</v>
      </c>
      <c r="D32" s="2" t="s">
        <v>44</v>
      </c>
      <c r="E32" s="5"/>
      <c r="F32" s="5">
        <v>2</v>
      </c>
      <c r="G32" s="77">
        <v>12</v>
      </c>
      <c r="H32" s="28">
        <f t="shared" si="0"/>
        <v>14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2"/>
        <v>25</v>
      </c>
      <c r="B33" s="16"/>
      <c r="C33" s="1" t="s">
        <v>21</v>
      </c>
      <c r="D33" s="2" t="s">
        <v>45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2"/>
        <v>26</v>
      </c>
      <c r="B34" s="16">
        <v>2025</v>
      </c>
      <c r="C34" s="1" t="s">
        <v>21</v>
      </c>
      <c r="D34" s="2" t="s">
        <v>46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2"/>
        <v>27</v>
      </c>
      <c r="B35" s="16"/>
      <c r="C35" s="1" t="s">
        <v>21</v>
      </c>
      <c r="D35" s="2" t="s">
        <v>47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2"/>
        <v>28</v>
      </c>
      <c r="B36" s="16">
        <v>2025</v>
      </c>
      <c r="C36" s="1" t="s">
        <v>21</v>
      </c>
      <c r="D36" s="2" t="s">
        <v>48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2"/>
        <v>29</v>
      </c>
      <c r="B37" s="16">
        <v>2025</v>
      </c>
      <c r="C37" s="1" t="s">
        <v>21</v>
      </c>
      <c r="D37" s="2" t="s">
        <v>49</v>
      </c>
      <c r="E37" s="5"/>
      <c r="F37" s="5">
        <v>3</v>
      </c>
      <c r="G37" s="77">
        <v>18</v>
      </c>
      <c r="H37" s="28">
        <f t="shared" si="0"/>
        <v>21</v>
      </c>
      <c r="I37" s="28"/>
      <c r="J37" s="26"/>
      <c r="K37" s="26"/>
      <c r="L37" s="26"/>
      <c r="M37" s="22"/>
      <c r="N37" s="22"/>
    </row>
    <row r="38" spans="1:14" x14ac:dyDescent="0.25">
      <c r="A38" s="28">
        <f t="shared" si="2"/>
        <v>30</v>
      </c>
      <c r="B38" s="16">
        <v>2025</v>
      </c>
      <c r="C38" s="1" t="s">
        <v>21</v>
      </c>
      <c r="D38" s="67" t="s">
        <v>312</v>
      </c>
      <c r="E38" s="5"/>
      <c r="F38" s="5">
        <v>0</v>
      </c>
      <c r="G38" s="5">
        <v>0</v>
      </c>
      <c r="H38" s="28">
        <f t="shared" si="0"/>
        <v>0</v>
      </c>
      <c r="I38" s="43"/>
      <c r="J38" s="26"/>
      <c r="K38" s="26"/>
      <c r="L38" s="26"/>
      <c r="M38" s="22"/>
      <c r="N38" s="22"/>
    </row>
    <row r="39" spans="1:14" x14ac:dyDescent="0.3">
      <c r="A39" s="28">
        <f t="shared" si="2"/>
        <v>31</v>
      </c>
      <c r="B39" s="81">
        <v>2025</v>
      </c>
      <c r="C39" s="1" t="s">
        <v>21</v>
      </c>
      <c r="D39" s="2" t="s">
        <v>50</v>
      </c>
      <c r="E39" s="5"/>
      <c r="F39" s="5">
        <v>1</v>
      </c>
      <c r="G39" s="5">
        <v>7</v>
      </c>
      <c r="H39" s="28">
        <f t="shared" si="0"/>
        <v>8</v>
      </c>
      <c r="I39" s="43"/>
      <c r="J39" s="26"/>
      <c r="K39" s="26"/>
      <c r="L39" s="26"/>
      <c r="M39" s="22"/>
      <c r="N39" s="22"/>
    </row>
    <row r="40" spans="1:14" x14ac:dyDescent="0.3">
      <c r="A40" s="28">
        <f t="shared" si="2"/>
        <v>32</v>
      </c>
      <c r="B40" s="81">
        <v>2025</v>
      </c>
      <c r="C40" s="1" t="s">
        <v>21</v>
      </c>
      <c r="D40" s="2" t="s">
        <v>51</v>
      </c>
      <c r="E40" s="5"/>
      <c r="F40" s="5">
        <v>2</v>
      </c>
      <c r="G40" s="5">
        <v>7</v>
      </c>
      <c r="H40" s="28">
        <f t="shared" si="0"/>
        <v>9</v>
      </c>
      <c r="I40" s="43"/>
      <c r="J40" s="26"/>
      <c r="K40" s="26"/>
      <c r="L40" s="26"/>
      <c r="M40" s="22"/>
      <c r="N40" s="22"/>
    </row>
    <row r="41" spans="1:14" x14ac:dyDescent="0.25">
      <c r="A41" s="28">
        <f t="shared" si="2"/>
        <v>33</v>
      </c>
      <c r="B41" s="16">
        <v>2025</v>
      </c>
      <c r="C41" s="1" t="s">
        <v>26</v>
      </c>
      <c r="D41" s="2" t="s">
        <v>52</v>
      </c>
      <c r="E41" s="5"/>
      <c r="F41" s="5">
        <v>0</v>
      </c>
      <c r="G41" s="5">
        <v>4</v>
      </c>
      <c r="H41" s="28">
        <f t="shared" si="0"/>
        <v>4</v>
      </c>
      <c r="I41" s="28"/>
      <c r="J41" s="26"/>
      <c r="K41" s="26"/>
      <c r="L41" s="26"/>
      <c r="M41" s="22"/>
      <c r="N41" s="22"/>
    </row>
    <row r="42" spans="1:14" x14ac:dyDescent="0.25">
      <c r="A42" s="28">
        <f t="shared" si="2"/>
        <v>34</v>
      </c>
      <c r="B42" s="16">
        <v>2025</v>
      </c>
      <c r="C42" s="1" t="s">
        <v>21</v>
      </c>
      <c r="D42" s="2" t="s">
        <v>53</v>
      </c>
      <c r="E42" s="5"/>
      <c r="F42" s="5">
        <v>1</v>
      </c>
      <c r="G42" s="77">
        <v>13</v>
      </c>
      <c r="H42" s="28">
        <f t="shared" si="0"/>
        <v>14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2"/>
        <v>35</v>
      </c>
      <c r="B43" s="16"/>
      <c r="C43" s="1" t="s">
        <v>21</v>
      </c>
      <c r="D43" s="67" t="s">
        <v>54</v>
      </c>
      <c r="E43" s="5"/>
      <c r="F43" s="5">
        <v>0</v>
      </c>
      <c r="G43" s="5">
        <v>0</v>
      </c>
      <c r="H43" s="28">
        <f t="shared" si="0"/>
        <v>0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2"/>
        <v>36</v>
      </c>
      <c r="B44" s="16">
        <v>2025</v>
      </c>
      <c r="C44" s="1" t="s">
        <v>21</v>
      </c>
      <c r="D44" s="2" t="s">
        <v>55</v>
      </c>
      <c r="E44" s="5"/>
      <c r="F44" s="5">
        <v>1</v>
      </c>
      <c r="G44" s="5">
        <v>5</v>
      </c>
      <c r="H44" s="28">
        <f t="shared" si="0"/>
        <v>6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2"/>
        <v>37</v>
      </c>
      <c r="B45" s="16"/>
      <c r="C45" s="1" t="s">
        <v>21</v>
      </c>
      <c r="D45" s="67" t="s">
        <v>56</v>
      </c>
      <c r="E45" s="5"/>
      <c r="F45" s="5">
        <v>0</v>
      </c>
      <c r="G45" s="5">
        <v>0</v>
      </c>
      <c r="H45" s="28">
        <f t="shared" si="0"/>
        <v>0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2"/>
        <v>38</v>
      </c>
      <c r="B46" s="16">
        <v>2025</v>
      </c>
      <c r="C46" s="1" t="s">
        <v>21</v>
      </c>
      <c r="D46" s="2" t="s">
        <v>57</v>
      </c>
      <c r="E46" s="5"/>
      <c r="F46" s="5">
        <v>0</v>
      </c>
      <c r="G46" s="5">
        <v>0</v>
      </c>
      <c r="H46" s="28">
        <f t="shared" si="0"/>
        <v>0</v>
      </c>
      <c r="I46" s="44"/>
      <c r="J46" s="26"/>
      <c r="K46" s="26"/>
      <c r="L46" s="26"/>
      <c r="M46" s="22"/>
      <c r="N46" s="22"/>
    </row>
    <row r="47" spans="1:14" x14ac:dyDescent="0.25">
      <c r="A47" s="28">
        <f t="shared" si="2"/>
        <v>39</v>
      </c>
      <c r="B47" s="16">
        <v>2025</v>
      </c>
      <c r="C47" s="1" t="s">
        <v>21</v>
      </c>
      <c r="D47" s="2" t="s">
        <v>58</v>
      </c>
      <c r="E47" s="5"/>
      <c r="F47" s="5">
        <v>0</v>
      </c>
      <c r="G47" s="5">
        <v>0</v>
      </c>
      <c r="H47" s="28">
        <f t="shared" si="0"/>
        <v>0</v>
      </c>
      <c r="I47" s="44"/>
      <c r="J47" s="26"/>
      <c r="K47" s="26"/>
      <c r="L47" s="26"/>
      <c r="M47" s="22"/>
      <c r="N47" s="22"/>
    </row>
    <row r="48" spans="1:14" x14ac:dyDescent="0.25">
      <c r="A48" s="28">
        <f t="shared" si="2"/>
        <v>40</v>
      </c>
      <c r="B48" s="16">
        <v>2025</v>
      </c>
      <c r="C48" s="1" t="s">
        <v>21</v>
      </c>
      <c r="D48" s="70" t="s">
        <v>319</v>
      </c>
      <c r="E48" s="5"/>
      <c r="F48" s="5">
        <v>2</v>
      </c>
      <c r="G48" s="5">
        <v>0</v>
      </c>
      <c r="H48" s="28"/>
      <c r="I48" s="44"/>
      <c r="J48" s="26"/>
      <c r="K48" s="26"/>
      <c r="L48" s="26"/>
      <c r="M48" s="22"/>
      <c r="N48" s="22"/>
    </row>
    <row r="49" spans="1:24" x14ac:dyDescent="0.25">
      <c r="A49" s="28">
        <f t="shared" si="2"/>
        <v>41</v>
      </c>
      <c r="B49" s="16">
        <v>2025</v>
      </c>
      <c r="C49" s="1" t="s">
        <v>21</v>
      </c>
      <c r="D49" s="2" t="s">
        <v>59</v>
      </c>
      <c r="E49" s="5"/>
      <c r="F49" s="5">
        <v>0</v>
      </c>
      <c r="G49" s="5">
        <v>0</v>
      </c>
      <c r="H49" s="28">
        <f t="shared" si="0"/>
        <v>0</v>
      </c>
      <c r="I49" s="28"/>
      <c r="J49" s="26"/>
      <c r="K49" s="26"/>
      <c r="L49" s="26"/>
      <c r="M49" s="22"/>
      <c r="N49" s="22"/>
    </row>
    <row r="50" spans="1:24" x14ac:dyDescent="0.25">
      <c r="A50" s="28">
        <f t="shared" si="2"/>
        <v>42</v>
      </c>
      <c r="B50" s="16">
        <v>2025</v>
      </c>
      <c r="C50" s="1" t="s">
        <v>21</v>
      </c>
      <c r="D50" s="2" t="s">
        <v>60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2"/>
        <v>43</v>
      </c>
      <c r="B51" s="16">
        <v>2025</v>
      </c>
      <c r="C51" s="1" t="s">
        <v>21</v>
      </c>
      <c r="D51" s="2" t="s">
        <v>61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2"/>
        <v>44</v>
      </c>
      <c r="B52" s="16">
        <v>2025</v>
      </c>
      <c r="C52" s="1" t="s">
        <v>26</v>
      </c>
      <c r="D52" s="2" t="s">
        <v>315</v>
      </c>
      <c r="E52" s="5"/>
      <c r="F52" s="5">
        <v>0</v>
      </c>
      <c r="G52" s="5">
        <v>0</v>
      </c>
      <c r="H52" s="28"/>
      <c r="I52" s="28"/>
      <c r="J52" s="26"/>
      <c r="K52" s="26"/>
      <c r="L52" s="26"/>
      <c r="M52" s="22"/>
      <c r="N52" s="22"/>
    </row>
    <row r="53" spans="1:24" x14ac:dyDescent="0.25">
      <c r="A53" s="28">
        <f t="shared" si="2"/>
        <v>45</v>
      </c>
      <c r="B53" s="16"/>
      <c r="C53" s="1" t="s">
        <v>21</v>
      </c>
      <c r="D53" s="2" t="s">
        <v>62</v>
      </c>
      <c r="E53" s="5"/>
      <c r="F53" s="5">
        <v>0</v>
      </c>
      <c r="G53" s="5">
        <v>0</v>
      </c>
      <c r="H53" s="28">
        <f t="shared" si="0"/>
        <v>0</v>
      </c>
      <c r="I53" s="28"/>
      <c r="J53" s="26"/>
      <c r="K53" s="26"/>
      <c r="L53" s="26"/>
      <c r="M53" s="22"/>
      <c r="N53" s="22"/>
    </row>
    <row r="54" spans="1:24" x14ac:dyDescent="0.25">
      <c r="A54" s="28">
        <f t="shared" si="2"/>
        <v>46</v>
      </c>
      <c r="B54" s="16">
        <v>2025</v>
      </c>
      <c r="C54" s="1" t="s">
        <v>26</v>
      </c>
      <c r="D54" s="2" t="s">
        <v>63</v>
      </c>
      <c r="E54" s="5"/>
      <c r="F54" s="5">
        <v>1</v>
      </c>
      <c r="G54" s="5">
        <v>0</v>
      </c>
      <c r="H54" s="28">
        <f t="shared" si="0"/>
        <v>1</v>
      </c>
      <c r="I54" s="44"/>
      <c r="J54" s="26"/>
      <c r="K54" s="26"/>
      <c r="L54" s="26"/>
      <c r="M54" s="22"/>
      <c r="N54" s="22"/>
    </row>
    <row r="55" spans="1:24" x14ac:dyDescent="0.25">
      <c r="A55" s="28">
        <f t="shared" ref="A55:A58" si="3">A54+1</f>
        <v>47</v>
      </c>
      <c r="B55" s="16">
        <v>2025</v>
      </c>
      <c r="C55" s="1" t="s">
        <v>26</v>
      </c>
      <c r="D55" s="2" t="s">
        <v>64</v>
      </c>
      <c r="E55" s="5"/>
      <c r="F55" s="5">
        <v>7</v>
      </c>
      <c r="G55" s="77">
        <v>27</v>
      </c>
      <c r="H55" s="28">
        <f t="shared" si="0"/>
        <v>34</v>
      </c>
      <c r="I55" s="44"/>
      <c r="J55" s="26"/>
      <c r="K55" s="26"/>
      <c r="L55" s="26"/>
      <c r="M55" s="22"/>
      <c r="N55" s="22"/>
      <c r="T55" s="22"/>
      <c r="U55" s="22"/>
      <c r="V55" s="22"/>
      <c r="W55" s="22"/>
      <c r="X55" s="22"/>
    </row>
    <row r="56" spans="1:24" x14ac:dyDescent="0.25">
      <c r="A56" s="28">
        <f t="shared" si="3"/>
        <v>48</v>
      </c>
      <c r="B56" s="16">
        <v>2025</v>
      </c>
      <c r="C56" s="1" t="s">
        <v>21</v>
      </c>
      <c r="D56" s="2" t="s">
        <v>65</v>
      </c>
      <c r="E56" s="5"/>
      <c r="F56" s="5">
        <v>0</v>
      </c>
      <c r="G56" s="5">
        <v>0</v>
      </c>
      <c r="H56" s="28">
        <f t="shared" si="0"/>
        <v>0</v>
      </c>
      <c r="I56" s="44"/>
      <c r="J56" s="26"/>
      <c r="K56" s="26"/>
      <c r="L56" s="17"/>
      <c r="M56" s="55"/>
      <c r="N56" s="56"/>
      <c r="O56" s="56"/>
      <c r="P56" s="54"/>
      <c r="Q56" s="55"/>
      <c r="R56" s="53"/>
      <c r="S56" s="54"/>
      <c r="T56" s="57"/>
      <c r="U56" s="57"/>
      <c r="V56" s="58"/>
      <c r="W56" s="59"/>
      <c r="X56" s="22"/>
    </row>
    <row r="57" spans="1:24" x14ac:dyDescent="0.25">
      <c r="A57" s="28">
        <f t="shared" si="3"/>
        <v>49</v>
      </c>
      <c r="B57" s="16"/>
      <c r="C57" s="1" t="s">
        <v>26</v>
      </c>
      <c r="D57" s="2" t="s">
        <v>66</v>
      </c>
      <c r="E57" s="5"/>
      <c r="F57" s="5">
        <v>0</v>
      </c>
      <c r="G57" s="5">
        <v>0</v>
      </c>
      <c r="H57" s="28">
        <f t="shared" si="0"/>
        <v>0</v>
      </c>
      <c r="I57" s="17"/>
      <c r="J57" s="52"/>
      <c r="K57" s="52"/>
      <c r="L57" s="26"/>
      <c r="M57" s="22"/>
      <c r="N57" s="22"/>
      <c r="T57" s="22"/>
      <c r="U57" s="22"/>
      <c r="V57" s="22"/>
      <c r="W57" s="22"/>
      <c r="X57" s="22"/>
    </row>
    <row r="58" spans="1:24" x14ac:dyDescent="0.25">
      <c r="A58" s="28">
        <f t="shared" si="3"/>
        <v>50</v>
      </c>
      <c r="B58" s="16">
        <v>2025</v>
      </c>
      <c r="C58" s="1" t="s">
        <v>21</v>
      </c>
      <c r="D58" s="2" t="s">
        <v>67</v>
      </c>
      <c r="E58" s="5"/>
      <c r="F58" s="5">
        <v>0</v>
      </c>
      <c r="G58" s="5">
        <v>0</v>
      </c>
      <c r="H58" s="28">
        <f t="shared" si="0"/>
        <v>0</v>
      </c>
      <c r="I58" s="44"/>
      <c r="J58" s="26"/>
      <c r="K58" s="26"/>
      <c r="L58" s="26"/>
      <c r="M58" s="22"/>
      <c r="N58" s="22"/>
    </row>
    <row r="59" spans="1:24" x14ac:dyDescent="0.25">
      <c r="A59" s="28">
        <f t="shared" ref="A59:A61" si="4">A58+1</f>
        <v>51</v>
      </c>
      <c r="B59" s="16"/>
      <c r="C59" s="1" t="s">
        <v>21</v>
      </c>
      <c r="D59" s="2" t="s">
        <v>68</v>
      </c>
      <c r="E59" s="5"/>
      <c r="F59" s="5">
        <v>0</v>
      </c>
      <c r="G59" s="5">
        <v>0</v>
      </c>
      <c r="H59" s="28">
        <f t="shared" si="0"/>
        <v>0</v>
      </c>
      <c r="I59" s="44"/>
      <c r="J59" s="26"/>
      <c r="K59" s="26"/>
      <c r="L59" s="26"/>
      <c r="M59" s="22"/>
      <c r="N59" s="22"/>
    </row>
    <row r="60" spans="1:24" x14ac:dyDescent="0.25">
      <c r="A60" s="28">
        <f t="shared" si="4"/>
        <v>52</v>
      </c>
      <c r="B60" s="16">
        <v>2025</v>
      </c>
      <c r="C60" s="1" t="s">
        <v>26</v>
      </c>
      <c r="D60" s="2" t="s">
        <v>69</v>
      </c>
      <c r="E60" s="5"/>
      <c r="F60" s="5">
        <v>4</v>
      </c>
      <c r="G60" s="77">
        <v>12</v>
      </c>
      <c r="H60" s="28">
        <f t="shared" si="0"/>
        <v>16</v>
      </c>
      <c r="I60" s="28"/>
      <c r="J60" s="26"/>
      <c r="K60" s="26"/>
      <c r="L60" s="26"/>
      <c r="M60" s="22"/>
      <c r="N60" s="22"/>
    </row>
    <row r="61" spans="1:24" x14ac:dyDescent="0.25">
      <c r="A61" s="28">
        <f t="shared" si="4"/>
        <v>53</v>
      </c>
      <c r="B61" s="16">
        <v>2025</v>
      </c>
      <c r="C61" s="1" t="s">
        <v>26</v>
      </c>
      <c r="D61" s="2" t="s">
        <v>70</v>
      </c>
      <c r="E61" s="5"/>
      <c r="F61" s="5">
        <v>0</v>
      </c>
      <c r="G61" s="5">
        <v>0</v>
      </c>
      <c r="H61" s="28">
        <f t="shared" si="0"/>
        <v>0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ref="A62:A70" si="5">A61+1</f>
        <v>54</v>
      </c>
      <c r="B62" s="69">
        <v>2025</v>
      </c>
      <c r="C62" s="1" t="s">
        <v>21</v>
      </c>
      <c r="D62" s="2" t="s">
        <v>71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si="5"/>
        <v>55</v>
      </c>
      <c r="B63" s="16">
        <v>2025</v>
      </c>
      <c r="C63" s="1" t="s">
        <v>21</v>
      </c>
      <c r="D63" s="2" t="s">
        <v>72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5"/>
        <v>56</v>
      </c>
      <c r="B64" s="16">
        <v>2025</v>
      </c>
      <c r="C64" s="1" t="s">
        <v>26</v>
      </c>
      <c r="D64" s="2" t="s">
        <v>73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5"/>
        <v>57</v>
      </c>
      <c r="B65" s="16"/>
      <c r="C65" s="1" t="s">
        <v>21</v>
      </c>
      <c r="D65" s="2" t="s">
        <v>74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5"/>
        <v>58</v>
      </c>
      <c r="B66" s="16">
        <v>2025</v>
      </c>
      <c r="C66" s="1" t="s">
        <v>26</v>
      </c>
      <c r="D66" s="2" t="s">
        <v>75</v>
      </c>
      <c r="E66" s="5"/>
      <c r="F66" s="5">
        <v>5</v>
      </c>
      <c r="G66" s="77">
        <v>21</v>
      </c>
      <c r="H66" s="28">
        <f t="shared" si="0"/>
        <v>26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5"/>
        <v>59</v>
      </c>
      <c r="B67" s="16">
        <v>2025</v>
      </c>
      <c r="C67" s="1" t="s">
        <v>21</v>
      </c>
      <c r="D67" s="2" t="s">
        <v>76</v>
      </c>
      <c r="E67" s="5"/>
      <c r="F67" s="5">
        <v>0</v>
      </c>
      <c r="G67" s="5">
        <v>0</v>
      </c>
      <c r="H67" s="28">
        <f t="shared" si="0"/>
        <v>0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5"/>
        <v>60</v>
      </c>
      <c r="B68" s="16">
        <v>2025</v>
      </c>
      <c r="C68" s="1" t="s">
        <v>26</v>
      </c>
      <c r="D68" s="2" t="s">
        <v>77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5"/>
        <v>61</v>
      </c>
      <c r="B69" s="16"/>
      <c r="C69" s="1" t="s">
        <v>21</v>
      </c>
      <c r="D69" s="2" t="s">
        <v>78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5"/>
        <v>62</v>
      </c>
      <c r="B70" s="16">
        <v>2025</v>
      </c>
      <c r="C70" s="60" t="s">
        <v>21</v>
      </c>
      <c r="D70" s="64" t="s">
        <v>79</v>
      </c>
      <c r="E70" s="5"/>
      <c r="F70" s="5">
        <v>4</v>
      </c>
      <c r="G70" s="77">
        <v>24</v>
      </c>
      <c r="H70" s="28">
        <f t="shared" si="0"/>
        <v>28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ref="A71:A122" si="6">A70+1</f>
        <v>63</v>
      </c>
      <c r="B71" s="82">
        <v>2025</v>
      </c>
      <c r="C71" s="1" t="s">
        <v>21</v>
      </c>
      <c r="D71" s="2" t="s">
        <v>80</v>
      </c>
      <c r="E71" s="5"/>
      <c r="F71" s="5">
        <v>3</v>
      </c>
      <c r="G71" s="77">
        <v>14</v>
      </c>
      <c r="H71" s="28">
        <f t="shared" si="0"/>
        <v>17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6"/>
        <v>64</v>
      </c>
      <c r="B72" s="82">
        <v>2025</v>
      </c>
      <c r="C72" s="1" t="s">
        <v>21</v>
      </c>
      <c r="D72" s="2" t="s">
        <v>327</v>
      </c>
      <c r="E72" s="5"/>
      <c r="F72" s="5">
        <v>0</v>
      </c>
      <c r="G72" s="77"/>
      <c r="H72" s="28"/>
      <c r="I72" s="28"/>
      <c r="J72" s="26"/>
      <c r="K72" s="26"/>
      <c r="L72" s="26"/>
      <c r="M72" s="22"/>
      <c r="N72" s="22"/>
    </row>
    <row r="73" spans="1:14" x14ac:dyDescent="0.25">
      <c r="A73" s="28">
        <f t="shared" si="6"/>
        <v>65</v>
      </c>
      <c r="B73" s="82">
        <v>2025</v>
      </c>
      <c r="C73" s="1" t="s">
        <v>21</v>
      </c>
      <c r="D73" s="67" t="s">
        <v>313</v>
      </c>
      <c r="E73" s="5"/>
      <c r="F73" s="5">
        <v>0</v>
      </c>
      <c r="G73" s="5">
        <v>0</v>
      </c>
      <c r="H73" s="28">
        <f t="shared" si="0"/>
        <v>0</v>
      </c>
      <c r="I73" s="28"/>
      <c r="J73" s="26"/>
      <c r="K73" s="26"/>
      <c r="L73" s="26"/>
      <c r="M73" s="22"/>
      <c r="N73" s="22"/>
    </row>
    <row r="74" spans="1:14" x14ac:dyDescent="0.25">
      <c r="A74" s="28">
        <f t="shared" si="6"/>
        <v>66</v>
      </c>
      <c r="B74" s="16">
        <v>2025</v>
      </c>
      <c r="C74" s="1" t="s">
        <v>21</v>
      </c>
      <c r="D74" s="64" t="s">
        <v>81</v>
      </c>
      <c r="E74" s="5"/>
      <c r="F74" s="5">
        <v>1</v>
      </c>
      <c r="G74" s="5">
        <v>9</v>
      </c>
      <c r="H74" s="28">
        <f t="shared" si="0"/>
        <v>10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6"/>
        <v>67</v>
      </c>
      <c r="B75" s="16">
        <v>2025</v>
      </c>
      <c r="C75" s="1" t="s">
        <v>26</v>
      </c>
      <c r="D75" s="6" t="s">
        <v>82</v>
      </c>
      <c r="E75" s="5"/>
      <c r="F75" s="5">
        <v>0</v>
      </c>
      <c r="G75" s="5">
        <v>0</v>
      </c>
      <c r="H75" s="28">
        <f t="shared" si="0"/>
        <v>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6"/>
        <v>68</v>
      </c>
      <c r="B76" s="16">
        <v>2025</v>
      </c>
      <c r="C76" s="1" t="s">
        <v>21</v>
      </c>
      <c r="D76" s="6" t="s">
        <v>83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16"/>
      <c r="M76" s="22"/>
      <c r="N76" s="22"/>
    </row>
    <row r="77" spans="1:14" x14ac:dyDescent="0.25">
      <c r="A77" s="28">
        <f t="shared" si="6"/>
        <v>69</v>
      </c>
      <c r="B77" s="16">
        <v>2025</v>
      </c>
      <c r="C77" s="1" t="s">
        <v>26</v>
      </c>
      <c r="D77" s="2" t="s">
        <v>84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38"/>
      <c r="L77" s="26"/>
      <c r="M77" s="22"/>
      <c r="N77" s="22"/>
    </row>
    <row r="78" spans="1:14" x14ac:dyDescent="0.25">
      <c r="A78" s="28">
        <f t="shared" si="6"/>
        <v>70</v>
      </c>
      <c r="B78" s="16">
        <v>2025</v>
      </c>
      <c r="C78" s="1" t="s">
        <v>21</v>
      </c>
      <c r="D78" s="2" t="s">
        <v>85</v>
      </c>
      <c r="E78" s="5"/>
      <c r="F78" s="5">
        <v>0</v>
      </c>
      <c r="G78" s="5">
        <v>0</v>
      </c>
      <c r="H78" s="28">
        <f t="shared" si="0"/>
        <v>0</v>
      </c>
      <c r="I78" s="28"/>
      <c r="J78" s="17"/>
      <c r="K78" s="26"/>
      <c r="L78" s="26"/>
      <c r="M78" s="22"/>
      <c r="N78" s="22"/>
    </row>
    <row r="79" spans="1:14" x14ac:dyDescent="0.25">
      <c r="A79" s="28">
        <f t="shared" si="6"/>
        <v>71</v>
      </c>
      <c r="B79" s="16">
        <v>2025</v>
      </c>
      <c r="C79" s="1" t="s">
        <v>26</v>
      </c>
      <c r="D79" s="2" t="s">
        <v>86</v>
      </c>
      <c r="E79" s="5"/>
      <c r="F79" s="5">
        <v>4</v>
      </c>
      <c r="G79" s="77">
        <v>18</v>
      </c>
      <c r="H79" s="28">
        <f t="shared" ref="H79:H144" si="7">+G79+F79+E79</f>
        <v>22</v>
      </c>
      <c r="I79" s="28"/>
      <c r="J79" s="26"/>
      <c r="K79" s="26"/>
      <c r="L79" s="26"/>
      <c r="M79" s="22"/>
      <c r="N79" s="22"/>
    </row>
    <row r="80" spans="1:14" x14ac:dyDescent="0.25">
      <c r="A80" s="28">
        <f t="shared" si="6"/>
        <v>72</v>
      </c>
      <c r="B80" s="16"/>
      <c r="C80" s="1" t="s">
        <v>26</v>
      </c>
      <c r="D80" s="67" t="s">
        <v>87</v>
      </c>
      <c r="E80" s="5"/>
      <c r="F80" s="5">
        <v>0</v>
      </c>
      <c r="G80" s="5">
        <v>0</v>
      </c>
      <c r="H80" s="28">
        <f t="shared" si="7"/>
        <v>0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6"/>
        <v>73</v>
      </c>
      <c r="B81" s="16">
        <v>2025</v>
      </c>
      <c r="C81" s="1" t="s">
        <v>21</v>
      </c>
      <c r="D81" s="76" t="s">
        <v>325</v>
      </c>
      <c r="E81" s="5"/>
      <c r="F81" s="5">
        <v>1</v>
      </c>
      <c r="G81" s="5">
        <v>0</v>
      </c>
      <c r="H81" s="28"/>
      <c r="I81" s="28"/>
      <c r="J81" s="26"/>
      <c r="K81" s="26"/>
      <c r="L81" s="26"/>
      <c r="M81" s="22"/>
      <c r="N81" s="22"/>
    </row>
    <row r="82" spans="1:14" x14ac:dyDescent="0.25">
      <c r="A82" s="28">
        <f t="shared" si="6"/>
        <v>74</v>
      </c>
      <c r="B82" s="16">
        <v>2025</v>
      </c>
      <c r="C82" s="1" t="s">
        <v>26</v>
      </c>
      <c r="D82" s="2" t="s">
        <v>88</v>
      </c>
      <c r="E82" s="5"/>
      <c r="F82" s="5">
        <v>0</v>
      </c>
      <c r="G82" s="77">
        <v>11</v>
      </c>
      <c r="H82" s="28">
        <f t="shared" si="7"/>
        <v>11</v>
      </c>
      <c r="I82" s="28"/>
      <c r="J82" s="26"/>
      <c r="K82" s="26"/>
      <c r="L82" s="26"/>
      <c r="M82" s="22"/>
      <c r="N82" s="22"/>
    </row>
    <row r="83" spans="1:14" x14ac:dyDescent="0.3">
      <c r="A83" s="28">
        <f t="shared" si="6"/>
        <v>75</v>
      </c>
      <c r="B83" s="81"/>
      <c r="C83" s="1" t="s">
        <v>26</v>
      </c>
      <c r="D83" s="2" t="s">
        <v>89</v>
      </c>
      <c r="E83" s="5"/>
      <c r="F83" s="5">
        <v>0</v>
      </c>
      <c r="G83" s="5">
        <v>0</v>
      </c>
      <c r="H83" s="28">
        <f t="shared" si="7"/>
        <v>0</v>
      </c>
      <c r="I83" s="28"/>
      <c r="J83" s="26"/>
      <c r="K83" s="26"/>
      <c r="L83" s="26"/>
      <c r="M83" s="22"/>
      <c r="N83" s="22"/>
    </row>
    <row r="84" spans="1:14" x14ac:dyDescent="0.25">
      <c r="A84" s="28">
        <f t="shared" si="6"/>
        <v>76</v>
      </c>
      <c r="B84" s="16">
        <v>2025</v>
      </c>
      <c r="C84" s="1" t="s">
        <v>21</v>
      </c>
      <c r="D84" s="2" t="s">
        <v>90</v>
      </c>
      <c r="E84" s="5"/>
      <c r="F84" s="5">
        <v>1</v>
      </c>
      <c r="G84" s="78">
        <v>8</v>
      </c>
      <c r="H84" s="28">
        <f t="shared" si="7"/>
        <v>9</v>
      </c>
      <c r="I84" s="28"/>
      <c r="J84" s="26"/>
      <c r="K84" s="26"/>
      <c r="L84" s="26"/>
      <c r="M84" s="22"/>
      <c r="N84" s="22"/>
    </row>
    <row r="85" spans="1:14" x14ac:dyDescent="0.25">
      <c r="A85" s="28">
        <f t="shared" si="6"/>
        <v>77</v>
      </c>
      <c r="B85" s="16">
        <v>2025</v>
      </c>
      <c r="C85" s="1" t="s">
        <v>26</v>
      </c>
      <c r="D85" s="2" t="s">
        <v>91</v>
      </c>
      <c r="E85" s="5"/>
      <c r="F85" s="5">
        <v>3</v>
      </c>
      <c r="G85" s="77">
        <v>18</v>
      </c>
      <c r="H85" s="28">
        <f t="shared" si="7"/>
        <v>21</v>
      </c>
      <c r="I85" s="45"/>
      <c r="J85" s="26"/>
      <c r="K85" s="26"/>
      <c r="L85" s="26"/>
      <c r="M85" s="22"/>
      <c r="N85" s="22"/>
    </row>
    <row r="86" spans="1:14" x14ac:dyDescent="0.25">
      <c r="A86" s="28">
        <f t="shared" si="6"/>
        <v>78</v>
      </c>
      <c r="B86" s="16">
        <v>2025</v>
      </c>
      <c r="C86" s="1" t="s">
        <v>21</v>
      </c>
      <c r="D86" s="2" t="s">
        <v>92</v>
      </c>
      <c r="E86" s="5"/>
      <c r="F86" s="5">
        <v>0</v>
      </c>
      <c r="G86" s="5">
        <v>0</v>
      </c>
      <c r="H86" s="28">
        <f t="shared" si="7"/>
        <v>0</v>
      </c>
      <c r="I86" s="28"/>
      <c r="J86" s="26"/>
      <c r="K86" s="26"/>
      <c r="L86" s="26"/>
      <c r="M86" s="22"/>
      <c r="N86" s="22"/>
    </row>
    <row r="87" spans="1:14" x14ac:dyDescent="0.25">
      <c r="A87" s="28">
        <f>A86+1</f>
        <v>79</v>
      </c>
      <c r="B87" s="16">
        <v>2025</v>
      </c>
      <c r="C87" s="1" t="s">
        <v>21</v>
      </c>
      <c r="D87" s="2" t="s">
        <v>93</v>
      </c>
      <c r="E87" s="5"/>
      <c r="F87" s="5">
        <v>4</v>
      </c>
      <c r="G87" s="77">
        <v>13</v>
      </c>
      <c r="H87" s="28">
        <f t="shared" si="7"/>
        <v>17</v>
      </c>
      <c r="I87" s="28"/>
      <c r="J87" s="26"/>
      <c r="K87" s="26"/>
      <c r="L87" s="26"/>
      <c r="M87" s="22"/>
      <c r="N87" s="22"/>
    </row>
    <row r="88" spans="1:14" x14ac:dyDescent="0.25">
      <c r="A88" s="28">
        <f t="shared" ref="A88:A92" si="8">A87+1</f>
        <v>80</v>
      </c>
      <c r="B88" s="16">
        <v>2025</v>
      </c>
      <c r="C88" s="60" t="s">
        <v>26</v>
      </c>
      <c r="D88" s="62" t="s">
        <v>94</v>
      </c>
      <c r="E88" s="5"/>
      <c r="F88" s="5">
        <v>0</v>
      </c>
      <c r="G88" s="5">
        <v>1</v>
      </c>
      <c r="H88" s="28">
        <f t="shared" si="7"/>
        <v>1</v>
      </c>
      <c r="I88" s="28"/>
      <c r="J88" s="26"/>
      <c r="K88" s="26"/>
      <c r="L88" s="26"/>
      <c r="M88" s="22"/>
      <c r="N88" s="22"/>
    </row>
    <row r="89" spans="1:14" x14ac:dyDescent="0.25">
      <c r="A89" s="28">
        <f t="shared" si="8"/>
        <v>81</v>
      </c>
      <c r="B89" s="16">
        <v>2025</v>
      </c>
      <c r="C89" s="1" t="s">
        <v>21</v>
      </c>
      <c r="D89" s="2" t="s">
        <v>95</v>
      </c>
      <c r="E89" s="5"/>
      <c r="F89" s="5">
        <v>3</v>
      </c>
      <c r="G89" s="5">
        <v>7</v>
      </c>
      <c r="H89" s="28">
        <f t="shared" si="7"/>
        <v>10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8"/>
        <v>82</v>
      </c>
      <c r="B90" s="16">
        <v>2025</v>
      </c>
      <c r="C90" s="60" t="s">
        <v>21</v>
      </c>
      <c r="D90" s="62" t="s">
        <v>96</v>
      </c>
      <c r="E90" s="5"/>
      <c r="F90" s="5">
        <v>0</v>
      </c>
      <c r="G90" s="5">
        <v>0</v>
      </c>
      <c r="H90" s="28">
        <f t="shared" si="7"/>
        <v>0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si="8"/>
        <v>83</v>
      </c>
      <c r="B91" s="16">
        <v>2025</v>
      </c>
      <c r="C91" s="1" t="s">
        <v>21</v>
      </c>
      <c r="D91" s="62" t="s">
        <v>97</v>
      </c>
      <c r="E91" s="5"/>
      <c r="F91" s="5">
        <v>0</v>
      </c>
      <c r="G91" s="5">
        <v>0</v>
      </c>
      <c r="H91" s="28">
        <f t="shared" si="7"/>
        <v>0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8"/>
        <v>84</v>
      </c>
      <c r="B92" s="16">
        <v>2025</v>
      </c>
      <c r="C92" s="60" t="s">
        <v>21</v>
      </c>
      <c r="D92" s="2" t="s">
        <v>98</v>
      </c>
      <c r="E92" s="5"/>
      <c r="F92" s="5">
        <v>2</v>
      </c>
      <c r="G92" s="80">
        <v>10</v>
      </c>
      <c r="H92" s="28">
        <f t="shared" si="7"/>
        <v>12</v>
      </c>
      <c r="I92" s="28"/>
      <c r="J92" s="26"/>
      <c r="K92" s="26"/>
      <c r="L92" s="26"/>
      <c r="M92" s="22"/>
      <c r="N92" s="22"/>
    </row>
    <row r="93" spans="1:14" x14ac:dyDescent="0.25">
      <c r="A93" s="28">
        <f>A92+1</f>
        <v>85</v>
      </c>
      <c r="B93" s="16">
        <v>2025</v>
      </c>
      <c r="C93" s="1" t="s">
        <v>26</v>
      </c>
      <c r="D93" s="2" t="s">
        <v>99</v>
      </c>
      <c r="E93" s="5"/>
      <c r="F93" s="5">
        <v>3</v>
      </c>
      <c r="G93" s="77">
        <v>15</v>
      </c>
      <c r="H93" s="28">
        <f t="shared" si="7"/>
        <v>18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ref="A94:A99" si="9">A93+1</f>
        <v>86</v>
      </c>
      <c r="B94" s="16">
        <v>2025</v>
      </c>
      <c r="C94" s="60" t="s">
        <v>21</v>
      </c>
      <c r="D94" s="62" t="s">
        <v>100</v>
      </c>
      <c r="E94" s="5"/>
      <c r="F94" s="5">
        <v>0</v>
      </c>
      <c r="G94" s="5">
        <v>0</v>
      </c>
      <c r="H94" s="28">
        <f t="shared" si="7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9"/>
        <v>87</v>
      </c>
      <c r="B95" s="16"/>
      <c r="C95" s="60" t="s">
        <v>26</v>
      </c>
      <c r="D95" s="68" t="s">
        <v>101</v>
      </c>
      <c r="E95" s="5"/>
      <c r="F95" s="5">
        <v>0</v>
      </c>
      <c r="G95" s="5">
        <v>0</v>
      </c>
      <c r="H95" s="28">
        <f t="shared" si="7"/>
        <v>0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9"/>
        <v>88</v>
      </c>
      <c r="B96" s="16">
        <v>2025</v>
      </c>
      <c r="C96" s="1" t="s">
        <v>26</v>
      </c>
      <c r="D96" s="2" t="s">
        <v>102</v>
      </c>
      <c r="E96" s="5"/>
      <c r="F96" s="5">
        <v>0</v>
      </c>
      <c r="G96" s="5">
        <v>0</v>
      </c>
      <c r="H96" s="28">
        <f t="shared" si="7"/>
        <v>0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9"/>
        <v>89</v>
      </c>
      <c r="B97" s="16">
        <v>2025</v>
      </c>
      <c r="C97" s="1" t="s">
        <v>26</v>
      </c>
      <c r="D97" s="2" t="s">
        <v>103</v>
      </c>
      <c r="E97" s="5"/>
      <c r="F97" s="5">
        <v>0</v>
      </c>
      <c r="G97" s="5">
        <v>4</v>
      </c>
      <c r="H97" s="28">
        <f t="shared" si="7"/>
        <v>4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9"/>
        <v>90</v>
      </c>
      <c r="B98" s="16">
        <v>2025</v>
      </c>
      <c r="C98" s="1" t="s">
        <v>21</v>
      </c>
      <c r="D98" s="2" t="s">
        <v>104</v>
      </c>
      <c r="E98" s="5"/>
      <c r="F98" s="5">
        <v>0</v>
      </c>
      <c r="G98" s="5">
        <v>0</v>
      </c>
      <c r="H98" s="28">
        <f t="shared" si="7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9"/>
        <v>91</v>
      </c>
      <c r="B99" s="16">
        <v>2025</v>
      </c>
      <c r="C99" s="1" t="s">
        <v>26</v>
      </c>
      <c r="D99" s="2" t="s">
        <v>105</v>
      </c>
      <c r="E99" s="5"/>
      <c r="F99" s="5">
        <v>0</v>
      </c>
      <c r="G99" s="5">
        <v>0</v>
      </c>
      <c r="H99" s="28">
        <f t="shared" si="7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6"/>
        <v>92</v>
      </c>
      <c r="B100" s="16">
        <v>2025</v>
      </c>
      <c r="C100" s="1" t="s">
        <v>26</v>
      </c>
      <c r="D100" s="2" t="s">
        <v>106</v>
      </c>
      <c r="E100" s="5"/>
      <c r="F100" s="5">
        <v>2</v>
      </c>
      <c r="G100" s="77">
        <v>12</v>
      </c>
      <c r="H100" s="28">
        <f t="shared" si="7"/>
        <v>14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6"/>
        <v>93</v>
      </c>
      <c r="B101" s="16">
        <v>2025</v>
      </c>
      <c r="C101" s="1" t="s">
        <v>21</v>
      </c>
      <c r="D101" s="2" t="s">
        <v>107</v>
      </c>
      <c r="E101" s="5"/>
      <c r="F101" s="5">
        <v>0</v>
      </c>
      <c r="G101" s="5">
        <v>0</v>
      </c>
      <c r="H101" s="28">
        <f t="shared" si="7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6"/>
        <v>94</v>
      </c>
      <c r="B102" s="16">
        <v>2025</v>
      </c>
      <c r="C102" s="1" t="s">
        <v>21</v>
      </c>
      <c r="D102" s="2" t="s">
        <v>108</v>
      </c>
      <c r="E102" s="5"/>
      <c r="F102" s="5">
        <v>0</v>
      </c>
      <c r="G102" s="5">
        <v>0</v>
      </c>
      <c r="H102" s="28">
        <f t="shared" si="7"/>
        <v>0</v>
      </c>
      <c r="I102" s="28"/>
      <c r="J102" s="26"/>
      <c r="K102" s="26"/>
      <c r="L102" s="26"/>
      <c r="M102" s="22"/>
      <c r="N102" s="22"/>
    </row>
    <row r="103" spans="1:14" x14ac:dyDescent="0.3">
      <c r="A103" s="28">
        <f t="shared" si="6"/>
        <v>95</v>
      </c>
      <c r="B103" s="81">
        <v>2025</v>
      </c>
      <c r="C103" s="1" t="s">
        <v>21</v>
      </c>
      <c r="D103" s="2" t="s">
        <v>109</v>
      </c>
      <c r="E103" s="5"/>
      <c r="F103" s="5">
        <v>0</v>
      </c>
      <c r="G103" s="5">
        <v>0</v>
      </c>
      <c r="H103" s="28">
        <f t="shared" si="7"/>
        <v>0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6"/>
        <v>96</v>
      </c>
      <c r="B104" s="16">
        <v>2025</v>
      </c>
      <c r="C104" s="1" t="s">
        <v>26</v>
      </c>
      <c r="D104" s="2" t="s">
        <v>110</v>
      </c>
      <c r="E104" s="5"/>
      <c r="F104" s="5">
        <v>0</v>
      </c>
      <c r="G104" s="5">
        <v>0</v>
      </c>
      <c r="H104" s="28">
        <f t="shared" si="7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6"/>
        <v>97</v>
      </c>
      <c r="B105" s="16">
        <v>2025</v>
      </c>
      <c r="C105" s="1" t="s">
        <v>26</v>
      </c>
      <c r="D105" s="2" t="s">
        <v>111</v>
      </c>
      <c r="E105" s="5"/>
      <c r="F105" s="5">
        <v>0</v>
      </c>
      <c r="G105" s="5">
        <v>4</v>
      </c>
      <c r="H105" s="28">
        <f t="shared" si="7"/>
        <v>4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6"/>
        <v>98</v>
      </c>
      <c r="B106" s="16">
        <v>2025</v>
      </c>
      <c r="C106" s="1" t="s">
        <v>21</v>
      </c>
      <c r="D106" s="2" t="s">
        <v>112</v>
      </c>
      <c r="E106" s="5"/>
      <c r="F106" s="5">
        <v>0</v>
      </c>
      <c r="G106" s="5">
        <v>0</v>
      </c>
      <c r="H106" s="28">
        <f t="shared" si="7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6"/>
        <v>99</v>
      </c>
      <c r="B107" s="16">
        <v>2025</v>
      </c>
      <c r="C107" s="1" t="s">
        <v>26</v>
      </c>
      <c r="D107" s="2" t="s">
        <v>113</v>
      </c>
      <c r="E107" s="5"/>
      <c r="F107" s="5">
        <v>0</v>
      </c>
      <c r="G107" s="5">
        <v>0</v>
      </c>
      <c r="H107" s="28">
        <f t="shared" si="7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6"/>
        <v>100</v>
      </c>
      <c r="B108" s="16">
        <v>2025</v>
      </c>
      <c r="C108" s="1" t="s">
        <v>26</v>
      </c>
      <c r="D108" s="2" t="s">
        <v>114</v>
      </c>
      <c r="E108" s="5"/>
      <c r="F108" s="5">
        <v>3</v>
      </c>
      <c r="G108" s="77">
        <v>13</v>
      </c>
      <c r="H108" s="28">
        <f t="shared" si="7"/>
        <v>16</v>
      </c>
      <c r="I108" s="44"/>
      <c r="J108" s="26"/>
      <c r="K108" s="26"/>
      <c r="L108" s="26"/>
      <c r="M108" s="22"/>
      <c r="N108" s="22"/>
    </row>
    <row r="109" spans="1:14" x14ac:dyDescent="0.25">
      <c r="A109" s="28">
        <f t="shared" si="6"/>
        <v>101</v>
      </c>
      <c r="B109" s="16">
        <v>2025</v>
      </c>
      <c r="C109" s="1" t="s">
        <v>21</v>
      </c>
      <c r="D109" s="2" t="s">
        <v>115</v>
      </c>
      <c r="E109" s="5"/>
      <c r="F109" s="5">
        <v>2</v>
      </c>
      <c r="G109" s="77">
        <v>12</v>
      </c>
      <c r="H109" s="28">
        <f t="shared" si="7"/>
        <v>14</v>
      </c>
      <c r="I109" s="44"/>
      <c r="J109" s="26"/>
      <c r="K109" s="26"/>
      <c r="L109" s="26"/>
      <c r="M109" s="22"/>
      <c r="N109" s="22"/>
    </row>
    <row r="110" spans="1:14" x14ac:dyDescent="0.25">
      <c r="A110" s="28">
        <f t="shared" si="6"/>
        <v>102</v>
      </c>
      <c r="B110" s="16">
        <v>2025</v>
      </c>
      <c r="C110" s="1" t="s">
        <v>21</v>
      </c>
      <c r="D110" s="2" t="s">
        <v>116</v>
      </c>
      <c r="E110" s="5"/>
      <c r="F110" s="5">
        <v>0</v>
      </c>
      <c r="G110" s="5">
        <v>3</v>
      </c>
      <c r="H110" s="28">
        <f t="shared" si="7"/>
        <v>3</v>
      </c>
      <c r="I110" s="44"/>
      <c r="J110" s="26"/>
      <c r="K110" s="26"/>
      <c r="L110" s="26"/>
      <c r="M110" s="22"/>
      <c r="N110" s="22"/>
    </row>
    <row r="111" spans="1:14" x14ac:dyDescent="0.25">
      <c r="A111" s="28">
        <f t="shared" si="6"/>
        <v>103</v>
      </c>
      <c r="B111" s="16">
        <v>2025</v>
      </c>
      <c r="C111" s="1" t="s">
        <v>21</v>
      </c>
      <c r="D111" s="2" t="s">
        <v>117</v>
      </c>
      <c r="E111" s="5"/>
      <c r="F111" s="5">
        <v>0</v>
      </c>
      <c r="G111" s="5">
        <v>0</v>
      </c>
      <c r="H111" s="28">
        <f t="shared" si="7"/>
        <v>0</v>
      </c>
      <c r="I111" s="28"/>
      <c r="J111" s="26"/>
      <c r="K111" s="26"/>
      <c r="L111" s="26"/>
      <c r="M111" s="22"/>
      <c r="N111" s="22"/>
    </row>
    <row r="112" spans="1:14" x14ac:dyDescent="0.25">
      <c r="A112" s="28">
        <f t="shared" si="6"/>
        <v>104</v>
      </c>
      <c r="B112" s="16">
        <v>2025</v>
      </c>
      <c r="C112" s="1" t="s">
        <v>21</v>
      </c>
      <c r="D112" s="2" t="s">
        <v>314</v>
      </c>
      <c r="E112" s="5"/>
      <c r="F112" s="5">
        <v>3</v>
      </c>
      <c r="G112" s="5">
        <v>3</v>
      </c>
      <c r="H112" s="28">
        <f t="shared" si="7"/>
        <v>6</v>
      </c>
      <c r="I112" s="28"/>
      <c r="J112" s="26"/>
      <c r="K112" s="26"/>
      <c r="L112" s="26"/>
      <c r="M112" s="22"/>
      <c r="N112" s="22"/>
    </row>
    <row r="113" spans="1:14" x14ac:dyDescent="0.25">
      <c r="A113" s="28">
        <f t="shared" si="6"/>
        <v>105</v>
      </c>
      <c r="B113" s="16">
        <v>2025</v>
      </c>
      <c r="C113" s="1" t="s">
        <v>21</v>
      </c>
      <c r="D113" s="2" t="s">
        <v>118</v>
      </c>
      <c r="E113" s="5"/>
      <c r="F113" s="5">
        <v>4</v>
      </c>
      <c r="G113" s="77">
        <v>15</v>
      </c>
      <c r="H113" s="28">
        <f t="shared" si="7"/>
        <v>19</v>
      </c>
      <c r="I113" s="28"/>
      <c r="J113" s="26"/>
      <c r="K113" s="26"/>
      <c r="L113" s="26"/>
      <c r="M113" s="22"/>
      <c r="N113" s="22"/>
    </row>
    <row r="114" spans="1:14" x14ac:dyDescent="0.25">
      <c r="A114" s="28">
        <f t="shared" si="6"/>
        <v>106</v>
      </c>
      <c r="B114" s="16">
        <v>2025</v>
      </c>
      <c r="C114" s="1" t="s">
        <v>21</v>
      </c>
      <c r="D114" s="2" t="s">
        <v>119</v>
      </c>
      <c r="E114" s="5"/>
      <c r="F114" s="5">
        <v>0</v>
      </c>
      <c r="G114" s="77">
        <v>14</v>
      </c>
      <c r="H114" s="28">
        <f t="shared" si="7"/>
        <v>14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6"/>
        <v>107</v>
      </c>
      <c r="B115" s="16"/>
      <c r="C115" s="1" t="s">
        <v>21</v>
      </c>
      <c r="D115" s="2" t="s">
        <v>120</v>
      </c>
      <c r="E115" s="5"/>
      <c r="F115" s="5">
        <v>0</v>
      </c>
      <c r="G115" s="5">
        <v>0</v>
      </c>
      <c r="H115" s="28">
        <f t="shared" si="7"/>
        <v>0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6"/>
        <v>108</v>
      </c>
      <c r="B116" s="16"/>
      <c r="C116" s="1" t="s">
        <v>26</v>
      </c>
      <c r="D116" s="2" t="s">
        <v>121</v>
      </c>
      <c r="E116" s="5"/>
      <c r="F116" s="5">
        <v>0</v>
      </c>
      <c r="G116" s="5">
        <v>0</v>
      </c>
      <c r="H116" s="28">
        <f t="shared" si="7"/>
        <v>0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6"/>
        <v>109</v>
      </c>
      <c r="B117" s="16">
        <v>2025</v>
      </c>
      <c r="C117" s="1" t="s">
        <v>21</v>
      </c>
      <c r="D117" s="2" t="s">
        <v>122</v>
      </c>
      <c r="E117" s="5"/>
      <c r="F117" s="5">
        <v>7</v>
      </c>
      <c r="G117" s="77">
        <v>30</v>
      </c>
      <c r="H117" s="28">
        <f t="shared" si="7"/>
        <v>37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6"/>
        <v>110</v>
      </c>
      <c r="B118" s="16">
        <v>2025</v>
      </c>
      <c r="C118" s="1" t="s">
        <v>21</v>
      </c>
      <c r="D118" s="2" t="s">
        <v>123</v>
      </c>
      <c r="E118" s="5"/>
      <c r="F118" s="5">
        <v>0</v>
      </c>
      <c r="G118" s="5">
        <v>0</v>
      </c>
      <c r="H118" s="28">
        <f t="shared" si="7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6"/>
        <v>111</v>
      </c>
      <c r="B119" s="73">
        <v>2025</v>
      </c>
      <c r="C119" s="1" t="s">
        <v>330</v>
      </c>
      <c r="D119" s="67" t="s">
        <v>331</v>
      </c>
      <c r="E119" s="5"/>
      <c r="F119" s="5">
        <v>0</v>
      </c>
      <c r="G119" s="5"/>
      <c r="H119" s="28"/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6"/>
        <v>112</v>
      </c>
      <c r="B120" s="16">
        <v>2025</v>
      </c>
      <c r="C120" s="1" t="s">
        <v>21</v>
      </c>
      <c r="D120" s="67" t="s">
        <v>124</v>
      </c>
      <c r="E120" s="5"/>
      <c r="F120" s="5">
        <v>0</v>
      </c>
      <c r="G120" s="5">
        <v>0</v>
      </c>
      <c r="H120" s="28">
        <f t="shared" si="7"/>
        <v>0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6"/>
        <v>113</v>
      </c>
      <c r="B121" s="16">
        <v>2025</v>
      </c>
      <c r="C121" s="1" t="s">
        <v>21</v>
      </c>
      <c r="D121" s="2" t="s">
        <v>125</v>
      </c>
      <c r="E121" s="5"/>
      <c r="F121" s="5">
        <v>0</v>
      </c>
      <c r="G121" s="5">
        <v>0</v>
      </c>
      <c r="H121" s="28">
        <f t="shared" si="7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6"/>
        <v>114</v>
      </c>
      <c r="B122" s="16">
        <v>2025</v>
      </c>
      <c r="C122" s="1" t="s">
        <v>26</v>
      </c>
      <c r="D122" s="2" t="s">
        <v>126</v>
      </c>
      <c r="E122" s="5"/>
      <c r="F122" s="5">
        <v>0</v>
      </c>
      <c r="G122" s="5">
        <v>0</v>
      </c>
      <c r="H122" s="28">
        <f t="shared" si="7"/>
        <v>0</v>
      </c>
      <c r="I122" s="28"/>
      <c r="J122" s="26"/>
      <c r="K122" s="26"/>
      <c r="L122" s="26"/>
      <c r="M122" s="22"/>
      <c r="N122" s="22"/>
    </row>
    <row r="123" spans="1:14" x14ac:dyDescent="0.25">
      <c r="A123" s="28">
        <f t="shared" ref="A123:A199" si="10">A122+1</f>
        <v>115</v>
      </c>
      <c r="B123" s="16">
        <v>2025</v>
      </c>
      <c r="C123" s="1" t="s">
        <v>26</v>
      </c>
      <c r="D123" s="67" t="s">
        <v>127</v>
      </c>
      <c r="E123" s="5"/>
      <c r="F123" s="5">
        <v>0</v>
      </c>
      <c r="G123" s="5">
        <v>0</v>
      </c>
      <c r="H123" s="28">
        <f t="shared" si="7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10"/>
        <v>116</v>
      </c>
      <c r="B124" s="16"/>
      <c r="C124" s="1" t="s">
        <v>21</v>
      </c>
      <c r="D124" s="2" t="s">
        <v>128</v>
      </c>
      <c r="E124" s="5"/>
      <c r="F124" s="5">
        <v>0</v>
      </c>
      <c r="G124" s="5">
        <v>0</v>
      </c>
      <c r="H124" s="28">
        <f t="shared" si="7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10"/>
        <v>117</v>
      </c>
      <c r="B125" s="16">
        <v>2025</v>
      </c>
      <c r="C125" s="1" t="s">
        <v>26</v>
      </c>
      <c r="D125" s="2" t="s">
        <v>129</v>
      </c>
      <c r="E125" s="5"/>
      <c r="F125" s="5">
        <v>0</v>
      </c>
      <c r="G125" s="5">
        <v>0</v>
      </c>
      <c r="H125" s="28">
        <f t="shared" si="7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10"/>
        <v>118</v>
      </c>
      <c r="B126" s="16">
        <v>2025</v>
      </c>
      <c r="C126" s="1" t="s">
        <v>21</v>
      </c>
      <c r="D126" s="2" t="s">
        <v>130</v>
      </c>
      <c r="E126" s="5"/>
      <c r="F126" s="5">
        <v>0</v>
      </c>
      <c r="G126" s="5">
        <v>0</v>
      </c>
      <c r="H126" s="28">
        <f t="shared" si="7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10"/>
        <v>119</v>
      </c>
      <c r="B127" s="16">
        <v>2025</v>
      </c>
      <c r="C127" s="1" t="s">
        <v>26</v>
      </c>
      <c r="D127" s="2" t="s">
        <v>131</v>
      </c>
      <c r="E127" s="5"/>
      <c r="F127" s="5">
        <v>0</v>
      </c>
      <c r="G127" s="5">
        <v>0</v>
      </c>
      <c r="H127" s="28">
        <f t="shared" si="7"/>
        <v>0</v>
      </c>
      <c r="I127" s="44"/>
      <c r="J127" s="26"/>
      <c r="K127" s="26"/>
      <c r="L127" s="26"/>
      <c r="M127" s="22"/>
      <c r="N127" s="22"/>
    </row>
    <row r="128" spans="1:14" x14ac:dyDescent="0.25">
      <c r="A128" s="28">
        <f t="shared" si="10"/>
        <v>120</v>
      </c>
      <c r="B128" s="16">
        <v>2025</v>
      </c>
      <c r="C128" s="1" t="s">
        <v>26</v>
      </c>
      <c r="D128" s="62" t="s">
        <v>132</v>
      </c>
      <c r="E128" s="5"/>
      <c r="F128" s="5">
        <v>2</v>
      </c>
      <c r="G128" s="77">
        <v>14</v>
      </c>
      <c r="H128" s="28">
        <f t="shared" si="7"/>
        <v>16</v>
      </c>
      <c r="I128" s="44"/>
      <c r="J128" s="26"/>
      <c r="K128" s="26"/>
      <c r="L128" s="26"/>
      <c r="M128" s="22"/>
      <c r="N128" s="22"/>
    </row>
    <row r="129" spans="1:14" x14ac:dyDescent="0.25">
      <c r="A129" s="28">
        <f t="shared" si="10"/>
        <v>121</v>
      </c>
      <c r="B129" s="16"/>
      <c r="C129" s="1" t="s">
        <v>21</v>
      </c>
      <c r="D129" s="62" t="s">
        <v>133</v>
      </c>
      <c r="E129" s="5"/>
      <c r="F129" s="5">
        <v>0</v>
      </c>
      <c r="G129" s="5">
        <v>0</v>
      </c>
      <c r="H129" s="28">
        <f t="shared" si="7"/>
        <v>0</v>
      </c>
      <c r="I129" s="44"/>
      <c r="J129" s="26"/>
      <c r="K129" s="26"/>
      <c r="L129" s="26"/>
      <c r="M129" s="22"/>
      <c r="N129" s="22"/>
    </row>
    <row r="130" spans="1:14" x14ac:dyDescent="0.25">
      <c r="A130" s="28">
        <f t="shared" si="10"/>
        <v>122</v>
      </c>
      <c r="B130" s="16">
        <v>2025</v>
      </c>
      <c r="C130" s="1" t="s">
        <v>21</v>
      </c>
      <c r="D130" s="2" t="s">
        <v>134</v>
      </c>
      <c r="E130" s="5"/>
      <c r="F130" s="5">
        <v>1</v>
      </c>
      <c r="G130" s="77">
        <v>10</v>
      </c>
      <c r="H130" s="28">
        <f t="shared" si="7"/>
        <v>11</v>
      </c>
      <c r="I130" s="28"/>
      <c r="J130" s="26"/>
      <c r="K130" s="26"/>
      <c r="L130" s="26"/>
      <c r="M130" s="22"/>
      <c r="N130" s="22"/>
    </row>
    <row r="131" spans="1:14" x14ac:dyDescent="0.25">
      <c r="A131" s="28">
        <f t="shared" si="10"/>
        <v>123</v>
      </c>
      <c r="B131" s="16">
        <v>2025</v>
      </c>
      <c r="C131" s="1" t="s">
        <v>21</v>
      </c>
      <c r="D131" s="2" t="s">
        <v>135</v>
      </c>
      <c r="E131" s="5"/>
      <c r="F131" s="5">
        <v>0</v>
      </c>
      <c r="G131" s="5">
        <v>5</v>
      </c>
      <c r="H131" s="28">
        <f t="shared" si="7"/>
        <v>5</v>
      </c>
      <c r="I131" s="28"/>
      <c r="J131" s="26"/>
      <c r="K131" s="26"/>
      <c r="L131" s="26"/>
      <c r="M131" s="22"/>
      <c r="N131" s="22"/>
    </row>
    <row r="132" spans="1:14" x14ac:dyDescent="0.25">
      <c r="A132" s="28">
        <f t="shared" si="10"/>
        <v>124</v>
      </c>
      <c r="B132" s="16">
        <v>2025</v>
      </c>
      <c r="C132" s="1" t="s">
        <v>21</v>
      </c>
      <c r="D132" s="2" t="s">
        <v>136</v>
      </c>
      <c r="E132" s="5"/>
      <c r="F132" s="5">
        <v>2</v>
      </c>
      <c r="G132" s="77">
        <v>22</v>
      </c>
      <c r="H132" s="28">
        <f t="shared" si="7"/>
        <v>24</v>
      </c>
      <c r="I132" s="28"/>
      <c r="J132" s="26"/>
      <c r="K132" s="26"/>
      <c r="L132" s="26"/>
      <c r="M132" s="22"/>
      <c r="N132" s="22"/>
    </row>
    <row r="133" spans="1:14" x14ac:dyDescent="0.25">
      <c r="A133" s="28">
        <f t="shared" si="10"/>
        <v>125</v>
      </c>
      <c r="B133" s="16">
        <v>2025</v>
      </c>
      <c r="C133" s="1" t="s">
        <v>21</v>
      </c>
      <c r="D133" s="2" t="s">
        <v>137</v>
      </c>
      <c r="E133" s="5"/>
      <c r="F133" s="5">
        <v>0</v>
      </c>
      <c r="G133" s="5">
        <v>0</v>
      </c>
      <c r="H133" s="28">
        <f t="shared" si="7"/>
        <v>0</v>
      </c>
      <c r="I133" s="44"/>
      <c r="J133" s="26"/>
      <c r="K133" s="26"/>
      <c r="L133" s="26"/>
      <c r="M133" s="22"/>
      <c r="N133" s="22"/>
    </row>
    <row r="134" spans="1:14" x14ac:dyDescent="0.25">
      <c r="A134" s="28">
        <f t="shared" si="10"/>
        <v>126</v>
      </c>
      <c r="B134" s="16">
        <v>2025</v>
      </c>
      <c r="C134" s="72" t="s">
        <v>21</v>
      </c>
      <c r="D134" s="2" t="s">
        <v>138</v>
      </c>
      <c r="E134" s="5"/>
      <c r="F134" s="5">
        <v>2</v>
      </c>
      <c r="G134" s="5">
        <v>3</v>
      </c>
      <c r="H134" s="28">
        <f t="shared" si="7"/>
        <v>5</v>
      </c>
      <c r="I134" s="44"/>
      <c r="J134" s="26"/>
      <c r="K134" s="26"/>
      <c r="L134" s="26"/>
      <c r="M134" s="22"/>
      <c r="N134" s="22"/>
    </row>
    <row r="135" spans="1:14" x14ac:dyDescent="0.25">
      <c r="A135" s="28">
        <f t="shared" si="10"/>
        <v>127</v>
      </c>
      <c r="B135" s="16">
        <v>2025</v>
      </c>
      <c r="C135" s="1" t="s">
        <v>21</v>
      </c>
      <c r="D135" s="2" t="s">
        <v>139</v>
      </c>
      <c r="E135" s="5"/>
      <c r="F135" s="5">
        <v>0</v>
      </c>
      <c r="G135" s="5">
        <v>0</v>
      </c>
      <c r="H135" s="28">
        <f t="shared" si="7"/>
        <v>0</v>
      </c>
      <c r="I135" s="44"/>
      <c r="J135" s="26"/>
      <c r="K135" s="26"/>
      <c r="L135" s="26"/>
      <c r="M135" s="22"/>
      <c r="N135" s="22"/>
    </row>
    <row r="136" spans="1:14" x14ac:dyDescent="0.25">
      <c r="A136" s="28">
        <f t="shared" si="10"/>
        <v>128</v>
      </c>
      <c r="B136" s="16">
        <v>2025</v>
      </c>
      <c r="C136" s="1" t="s">
        <v>21</v>
      </c>
      <c r="D136" s="2" t="s">
        <v>140</v>
      </c>
      <c r="E136" s="5"/>
      <c r="F136" s="5">
        <v>0</v>
      </c>
      <c r="G136" s="5">
        <v>1</v>
      </c>
      <c r="H136" s="28">
        <f t="shared" si="7"/>
        <v>1</v>
      </c>
      <c r="I136" s="28"/>
      <c r="J136" s="26"/>
      <c r="K136" s="26"/>
      <c r="L136" s="26"/>
      <c r="M136" s="22"/>
      <c r="N136" s="22"/>
    </row>
    <row r="137" spans="1:14" x14ac:dyDescent="0.25">
      <c r="A137" s="28">
        <f t="shared" si="10"/>
        <v>129</v>
      </c>
      <c r="B137" s="16"/>
      <c r="C137" s="1" t="s">
        <v>26</v>
      </c>
      <c r="D137" s="2" t="s">
        <v>141</v>
      </c>
      <c r="E137" s="5"/>
      <c r="F137" s="5">
        <v>0</v>
      </c>
      <c r="G137" s="5">
        <v>0</v>
      </c>
      <c r="H137" s="28">
        <f t="shared" si="7"/>
        <v>0</v>
      </c>
      <c r="I137" s="28"/>
      <c r="J137" s="26"/>
      <c r="K137" s="26"/>
      <c r="L137" s="26"/>
      <c r="M137" s="22"/>
      <c r="N137" s="22"/>
    </row>
    <row r="138" spans="1:14" x14ac:dyDescent="0.25">
      <c r="A138" s="28">
        <f t="shared" si="10"/>
        <v>130</v>
      </c>
      <c r="B138" s="16">
        <v>2025</v>
      </c>
      <c r="C138" s="1" t="s">
        <v>21</v>
      </c>
      <c r="D138" s="2" t="s">
        <v>142</v>
      </c>
      <c r="E138" s="5"/>
      <c r="F138" s="5">
        <v>3</v>
      </c>
      <c r="G138" s="5">
        <v>6</v>
      </c>
      <c r="H138" s="28">
        <f t="shared" si="7"/>
        <v>9</v>
      </c>
      <c r="I138" s="28"/>
      <c r="J138" s="26"/>
      <c r="K138" s="26"/>
      <c r="L138" s="26"/>
      <c r="M138" s="22"/>
      <c r="N138" s="22"/>
    </row>
    <row r="139" spans="1:14" x14ac:dyDescent="0.25">
      <c r="A139" s="28">
        <f t="shared" si="10"/>
        <v>131</v>
      </c>
      <c r="B139" s="16">
        <v>2025</v>
      </c>
      <c r="C139" s="1" t="s">
        <v>21</v>
      </c>
      <c r="D139" s="2" t="s">
        <v>143</v>
      </c>
      <c r="E139" s="5"/>
      <c r="F139" s="5">
        <v>2</v>
      </c>
      <c r="G139" s="5">
        <v>0</v>
      </c>
      <c r="H139" s="28">
        <f t="shared" si="7"/>
        <v>2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10"/>
        <v>132</v>
      </c>
      <c r="B140" s="16">
        <v>2025</v>
      </c>
      <c r="C140" s="1" t="s">
        <v>26</v>
      </c>
      <c r="D140" s="2" t="s">
        <v>144</v>
      </c>
      <c r="E140" s="5"/>
      <c r="F140" s="5">
        <v>0</v>
      </c>
      <c r="G140" s="5">
        <v>0</v>
      </c>
      <c r="H140" s="28">
        <f t="shared" si="7"/>
        <v>0</v>
      </c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10"/>
        <v>133</v>
      </c>
      <c r="B141" s="16">
        <v>2025</v>
      </c>
      <c r="C141" s="1" t="s">
        <v>21</v>
      </c>
      <c r="D141" s="2" t="s">
        <v>145</v>
      </c>
      <c r="E141" s="5"/>
      <c r="F141" s="5">
        <v>3</v>
      </c>
      <c r="G141" s="77">
        <v>12</v>
      </c>
      <c r="H141" s="28">
        <f t="shared" si="7"/>
        <v>15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10"/>
        <v>134</v>
      </c>
      <c r="B142" s="16">
        <v>2025</v>
      </c>
      <c r="C142" s="1" t="s">
        <v>26</v>
      </c>
      <c r="D142" s="2" t="s">
        <v>146</v>
      </c>
      <c r="E142" s="5"/>
      <c r="F142" s="5">
        <v>0</v>
      </c>
      <c r="G142" s="5">
        <v>4</v>
      </c>
      <c r="H142" s="28">
        <f t="shared" si="7"/>
        <v>4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10"/>
        <v>135</v>
      </c>
      <c r="B143" s="16">
        <v>2025</v>
      </c>
      <c r="C143" s="1" t="s">
        <v>21</v>
      </c>
      <c r="D143" s="2" t="s">
        <v>147</v>
      </c>
      <c r="E143" s="5"/>
      <c r="F143" s="5">
        <v>0</v>
      </c>
      <c r="G143" s="5">
        <v>0</v>
      </c>
      <c r="H143" s="28">
        <f t="shared" si="7"/>
        <v>0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10"/>
        <v>136</v>
      </c>
      <c r="B144" s="16">
        <v>2025</v>
      </c>
      <c r="C144" s="1" t="s">
        <v>21</v>
      </c>
      <c r="D144" s="2" t="s">
        <v>148</v>
      </c>
      <c r="E144" s="5"/>
      <c r="F144" s="5">
        <v>0</v>
      </c>
      <c r="G144" s="5">
        <v>0</v>
      </c>
      <c r="H144" s="28">
        <f t="shared" si="7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10"/>
        <v>137</v>
      </c>
      <c r="B145" s="16">
        <v>2025</v>
      </c>
      <c r="C145" s="1" t="s">
        <v>26</v>
      </c>
      <c r="D145" s="2" t="s">
        <v>149</v>
      </c>
      <c r="E145" s="5"/>
      <c r="F145" s="5">
        <v>0</v>
      </c>
      <c r="G145" s="5">
        <v>0</v>
      </c>
      <c r="H145" s="28">
        <f t="shared" ref="H145:H199" si="11">+G145+F145+E145</f>
        <v>0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10"/>
        <v>138</v>
      </c>
      <c r="B146" s="16"/>
      <c r="C146" s="1" t="s">
        <v>26</v>
      </c>
      <c r="D146" s="2" t="s">
        <v>150</v>
      </c>
      <c r="E146" s="5"/>
      <c r="F146" s="5">
        <v>0</v>
      </c>
      <c r="G146" s="5">
        <v>0</v>
      </c>
      <c r="H146" s="28">
        <f t="shared" si="11"/>
        <v>0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10"/>
        <v>139</v>
      </c>
      <c r="B147" s="16">
        <v>2025</v>
      </c>
      <c r="C147" s="1" t="s">
        <v>21</v>
      </c>
      <c r="D147" s="2" t="s">
        <v>151</v>
      </c>
      <c r="E147" s="5"/>
      <c r="F147" s="5">
        <v>2</v>
      </c>
      <c r="G147" s="77">
        <v>11</v>
      </c>
      <c r="H147" s="28">
        <f t="shared" si="11"/>
        <v>13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10"/>
        <v>140</v>
      </c>
      <c r="B148" s="16">
        <v>2025</v>
      </c>
      <c r="C148" s="1" t="s">
        <v>21</v>
      </c>
      <c r="D148" s="21" t="s">
        <v>152</v>
      </c>
      <c r="E148" s="5"/>
      <c r="F148" s="5">
        <v>0</v>
      </c>
      <c r="G148" s="5">
        <v>2</v>
      </c>
      <c r="H148" s="28">
        <f t="shared" si="11"/>
        <v>2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10"/>
        <v>141</v>
      </c>
      <c r="B149" s="16">
        <v>2025</v>
      </c>
      <c r="C149" s="1" t="s">
        <v>21</v>
      </c>
      <c r="D149" s="2" t="s">
        <v>153</v>
      </c>
      <c r="E149" s="5"/>
      <c r="F149" s="5">
        <v>0</v>
      </c>
      <c r="G149" s="5">
        <v>0</v>
      </c>
      <c r="H149" s="28">
        <f t="shared" si="11"/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10"/>
        <v>142</v>
      </c>
      <c r="B150" s="69">
        <v>2025</v>
      </c>
      <c r="C150" s="69" t="s">
        <v>21</v>
      </c>
      <c r="D150" s="70" t="s">
        <v>348</v>
      </c>
      <c r="E150" s="5"/>
      <c r="F150" s="5"/>
      <c r="G150" s="5"/>
      <c r="H150" s="28"/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10"/>
        <v>143</v>
      </c>
      <c r="B151" s="16"/>
      <c r="C151" s="1" t="s">
        <v>21</v>
      </c>
      <c r="D151" s="2" t="s">
        <v>154</v>
      </c>
      <c r="E151" s="5"/>
      <c r="F151" s="5">
        <v>0</v>
      </c>
      <c r="G151" s="5">
        <v>0</v>
      </c>
      <c r="H151" s="28">
        <f t="shared" si="11"/>
        <v>0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10"/>
        <v>144</v>
      </c>
      <c r="B152" s="16">
        <v>2025</v>
      </c>
      <c r="C152" s="1" t="s">
        <v>21</v>
      </c>
      <c r="D152" s="2" t="s">
        <v>155</v>
      </c>
      <c r="E152" s="5"/>
      <c r="F152" s="5">
        <v>2</v>
      </c>
      <c r="G152" s="77">
        <v>14</v>
      </c>
      <c r="H152" s="28">
        <f t="shared" si="11"/>
        <v>16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10"/>
        <v>145</v>
      </c>
      <c r="B153" s="16">
        <v>2025</v>
      </c>
      <c r="C153" s="1" t="s">
        <v>21</v>
      </c>
      <c r="D153" s="2" t="s">
        <v>156</v>
      </c>
      <c r="E153" s="5"/>
      <c r="F153" s="5">
        <v>3</v>
      </c>
      <c r="G153" s="77">
        <v>15</v>
      </c>
      <c r="H153" s="28">
        <f t="shared" si="11"/>
        <v>18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10"/>
        <v>146</v>
      </c>
      <c r="B154" s="16">
        <v>2025</v>
      </c>
      <c r="C154" s="1" t="s">
        <v>21</v>
      </c>
      <c r="D154" s="2" t="s">
        <v>157</v>
      </c>
      <c r="E154" s="5"/>
      <c r="F154" s="5">
        <v>0</v>
      </c>
      <c r="G154" s="5">
        <v>0</v>
      </c>
      <c r="H154" s="28">
        <f t="shared" si="11"/>
        <v>0</v>
      </c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10"/>
        <v>147</v>
      </c>
      <c r="B155" s="16"/>
      <c r="C155" s="1" t="s">
        <v>21</v>
      </c>
      <c r="D155" s="2" t="s">
        <v>158</v>
      </c>
      <c r="E155" s="5"/>
      <c r="F155" s="5">
        <v>0</v>
      </c>
      <c r="G155" s="5">
        <v>0</v>
      </c>
      <c r="H155" s="28">
        <f t="shared" si="11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10"/>
        <v>148</v>
      </c>
      <c r="B156" s="16">
        <v>2025</v>
      </c>
      <c r="C156" s="1" t="s">
        <v>26</v>
      </c>
      <c r="D156" s="2" t="s">
        <v>159</v>
      </c>
      <c r="E156" s="5"/>
      <c r="F156" s="5">
        <v>0</v>
      </c>
      <c r="G156" s="5">
        <v>0</v>
      </c>
      <c r="H156" s="28">
        <f t="shared" si="11"/>
        <v>0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10"/>
        <v>149</v>
      </c>
      <c r="B157" s="16"/>
      <c r="C157" s="1" t="s">
        <v>21</v>
      </c>
      <c r="D157" s="2" t="s">
        <v>160</v>
      </c>
      <c r="E157" s="5"/>
      <c r="F157" s="5">
        <v>0</v>
      </c>
      <c r="G157" s="5">
        <v>0</v>
      </c>
      <c r="H157" s="28">
        <f t="shared" si="11"/>
        <v>0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10"/>
        <v>150</v>
      </c>
      <c r="B158" s="16">
        <v>2025</v>
      </c>
      <c r="C158" s="1" t="s">
        <v>21</v>
      </c>
      <c r="D158" s="2" t="s">
        <v>161</v>
      </c>
      <c r="E158" s="5"/>
      <c r="F158" s="5">
        <v>0</v>
      </c>
      <c r="G158" s="5">
        <v>0</v>
      </c>
      <c r="H158" s="28">
        <f t="shared" si="11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10"/>
        <v>151</v>
      </c>
      <c r="B159" s="16">
        <v>2025</v>
      </c>
      <c r="C159" s="1" t="s">
        <v>21</v>
      </c>
      <c r="D159" s="2" t="s">
        <v>162</v>
      </c>
      <c r="E159" s="5"/>
      <c r="F159" s="5">
        <v>6</v>
      </c>
      <c r="G159" s="77">
        <v>31</v>
      </c>
      <c r="H159" s="28">
        <f t="shared" si="11"/>
        <v>37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10"/>
        <v>152</v>
      </c>
      <c r="B160" s="16"/>
      <c r="C160" s="1" t="s">
        <v>26</v>
      </c>
      <c r="D160" s="2" t="s">
        <v>163</v>
      </c>
      <c r="E160" s="5"/>
      <c r="F160" s="5">
        <v>0</v>
      </c>
      <c r="G160" s="5">
        <v>0</v>
      </c>
      <c r="H160" s="28">
        <f t="shared" si="11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10"/>
        <v>153</v>
      </c>
      <c r="B161" s="16">
        <v>2025</v>
      </c>
      <c r="C161" s="1" t="s">
        <v>21</v>
      </c>
      <c r="D161" s="2" t="s">
        <v>164</v>
      </c>
      <c r="E161" s="5"/>
      <c r="F161" s="5">
        <v>0</v>
      </c>
      <c r="G161" s="5">
        <v>0</v>
      </c>
      <c r="H161" s="28">
        <f t="shared" si="11"/>
        <v>0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10"/>
        <v>154</v>
      </c>
      <c r="B162" s="16">
        <v>2025</v>
      </c>
      <c r="C162" s="1" t="s">
        <v>26</v>
      </c>
      <c r="D162" s="2" t="s">
        <v>165</v>
      </c>
      <c r="E162" s="5"/>
      <c r="F162" s="5">
        <v>1</v>
      </c>
      <c r="G162" s="77">
        <v>11</v>
      </c>
      <c r="H162" s="28">
        <f t="shared" si="11"/>
        <v>12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10"/>
        <v>155</v>
      </c>
      <c r="B163" s="16">
        <v>2025</v>
      </c>
      <c r="C163" s="60" t="s">
        <v>21</v>
      </c>
      <c r="D163" s="62" t="s">
        <v>166</v>
      </c>
      <c r="E163" s="5"/>
      <c r="F163" s="5">
        <v>2</v>
      </c>
      <c r="G163" s="77">
        <v>11</v>
      </c>
      <c r="H163" s="28">
        <f t="shared" si="11"/>
        <v>13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10"/>
        <v>156</v>
      </c>
      <c r="B164" s="16">
        <v>2025</v>
      </c>
      <c r="C164" s="1" t="s">
        <v>26</v>
      </c>
      <c r="D164" s="2" t="s">
        <v>167</v>
      </c>
      <c r="E164" s="5"/>
      <c r="F164" s="5">
        <v>0</v>
      </c>
      <c r="G164" s="77">
        <v>11</v>
      </c>
      <c r="H164" s="28">
        <f t="shared" si="11"/>
        <v>11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10"/>
        <v>157</v>
      </c>
      <c r="B165" s="16">
        <v>2025</v>
      </c>
      <c r="C165" s="1" t="s">
        <v>21</v>
      </c>
      <c r="D165" s="2" t="s">
        <v>168</v>
      </c>
      <c r="E165" s="5"/>
      <c r="F165" s="5">
        <v>0</v>
      </c>
      <c r="G165" s="5">
        <v>0</v>
      </c>
      <c r="H165" s="28">
        <f t="shared" si="11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10"/>
        <v>158</v>
      </c>
      <c r="B166" s="16">
        <v>2025</v>
      </c>
      <c r="C166" s="1" t="s">
        <v>26</v>
      </c>
      <c r="D166" s="2" t="s">
        <v>169</v>
      </c>
      <c r="E166" s="5"/>
      <c r="F166" s="5">
        <v>0</v>
      </c>
      <c r="G166" s="5">
        <v>7</v>
      </c>
      <c r="H166" s="28">
        <f t="shared" si="11"/>
        <v>7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10"/>
        <v>159</v>
      </c>
      <c r="B167" s="16">
        <v>2025</v>
      </c>
      <c r="C167" s="1" t="s">
        <v>21</v>
      </c>
      <c r="D167" s="2" t="s">
        <v>170</v>
      </c>
      <c r="E167" s="5"/>
      <c r="F167" s="5">
        <v>0</v>
      </c>
      <c r="G167" s="5">
        <v>6</v>
      </c>
      <c r="H167" s="28">
        <f t="shared" si="11"/>
        <v>6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10"/>
        <v>160</v>
      </c>
      <c r="B168" s="16"/>
      <c r="C168" s="1" t="s">
        <v>26</v>
      </c>
      <c r="D168" s="2" t="s">
        <v>171</v>
      </c>
      <c r="E168" s="5"/>
      <c r="F168" s="5">
        <v>0</v>
      </c>
      <c r="G168" s="5">
        <v>0</v>
      </c>
      <c r="H168" s="28">
        <f t="shared" si="11"/>
        <v>0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10"/>
        <v>161</v>
      </c>
      <c r="B169" s="16">
        <v>2025</v>
      </c>
      <c r="C169" s="1" t="s">
        <v>21</v>
      </c>
      <c r="D169" s="2" t="s">
        <v>172</v>
      </c>
      <c r="E169" s="5"/>
      <c r="F169" s="5">
        <v>0</v>
      </c>
      <c r="G169" s="5">
        <v>0</v>
      </c>
      <c r="H169" s="28">
        <f t="shared" si="11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10"/>
        <v>162</v>
      </c>
      <c r="B170" s="69">
        <v>2025</v>
      </c>
      <c r="C170" s="69" t="s">
        <v>21</v>
      </c>
      <c r="D170" s="70" t="s">
        <v>347</v>
      </c>
      <c r="E170" s="5"/>
      <c r="F170" s="5"/>
      <c r="G170" s="5"/>
      <c r="H170" s="28"/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10"/>
        <v>163</v>
      </c>
      <c r="B171" s="16">
        <v>2025</v>
      </c>
      <c r="C171" s="1" t="s">
        <v>21</v>
      </c>
      <c r="D171" s="62" t="s">
        <v>173</v>
      </c>
      <c r="E171" s="5"/>
      <c r="F171" s="5">
        <v>4</v>
      </c>
      <c r="G171" s="77">
        <v>10</v>
      </c>
      <c r="H171" s="28">
        <f t="shared" si="11"/>
        <v>14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10"/>
        <v>164</v>
      </c>
      <c r="B172" s="16">
        <v>2025</v>
      </c>
      <c r="C172" s="1" t="s">
        <v>21</v>
      </c>
      <c r="D172" s="74" t="s">
        <v>321</v>
      </c>
      <c r="E172" s="5"/>
      <c r="F172" s="5">
        <v>0</v>
      </c>
      <c r="G172" s="5">
        <v>0</v>
      </c>
      <c r="H172" s="28"/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10"/>
        <v>165</v>
      </c>
      <c r="B173" s="16"/>
      <c r="C173" s="1" t="s">
        <v>21</v>
      </c>
      <c r="D173" s="2" t="s">
        <v>174</v>
      </c>
      <c r="E173" s="5"/>
      <c r="F173" s="5">
        <v>0</v>
      </c>
      <c r="G173" s="5">
        <v>0</v>
      </c>
      <c r="H173" s="28">
        <f t="shared" si="11"/>
        <v>0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10"/>
        <v>166</v>
      </c>
      <c r="B174" s="16">
        <v>2025</v>
      </c>
      <c r="C174" s="1" t="s">
        <v>21</v>
      </c>
      <c r="D174" s="62" t="s">
        <v>175</v>
      </c>
      <c r="E174" s="5"/>
      <c r="F174" s="5">
        <v>0</v>
      </c>
      <c r="G174" s="77">
        <v>12</v>
      </c>
      <c r="H174" s="28">
        <f t="shared" si="11"/>
        <v>12</v>
      </c>
      <c r="I174" s="44"/>
      <c r="J174" s="26"/>
      <c r="K174" s="26"/>
      <c r="L174" s="26"/>
      <c r="M174" s="22"/>
      <c r="N174" s="22"/>
    </row>
    <row r="175" spans="1:14" x14ac:dyDescent="0.25">
      <c r="A175" s="28">
        <f t="shared" si="10"/>
        <v>167</v>
      </c>
      <c r="B175" s="16">
        <v>2025</v>
      </c>
      <c r="C175" s="1" t="s">
        <v>21</v>
      </c>
      <c r="D175" s="71" t="s">
        <v>320</v>
      </c>
      <c r="E175" s="5"/>
      <c r="F175" s="5">
        <v>1</v>
      </c>
      <c r="G175" s="5">
        <v>0</v>
      </c>
      <c r="H175" s="28"/>
      <c r="I175" s="44"/>
      <c r="J175" s="26"/>
      <c r="K175" s="26"/>
      <c r="L175" s="26"/>
      <c r="M175" s="22"/>
      <c r="N175" s="22"/>
    </row>
    <row r="176" spans="1:14" x14ac:dyDescent="0.25">
      <c r="A176" s="28">
        <f t="shared" si="10"/>
        <v>168</v>
      </c>
      <c r="B176" s="16">
        <v>2025</v>
      </c>
      <c r="C176" s="1" t="s">
        <v>21</v>
      </c>
      <c r="D176" s="62" t="s">
        <v>316</v>
      </c>
      <c r="E176" s="5"/>
      <c r="F176" s="5">
        <v>3</v>
      </c>
      <c r="G176" s="5">
        <v>5</v>
      </c>
      <c r="H176" s="28">
        <f t="shared" si="11"/>
        <v>8</v>
      </c>
      <c r="I176" s="44"/>
      <c r="J176" s="26"/>
      <c r="K176" s="26"/>
      <c r="L176" s="26"/>
      <c r="M176" s="22"/>
      <c r="N176" s="22"/>
    </row>
    <row r="177" spans="1:14" x14ac:dyDescent="0.25">
      <c r="A177" s="28">
        <f t="shared" si="10"/>
        <v>169</v>
      </c>
      <c r="B177" s="16">
        <v>2025</v>
      </c>
      <c r="C177" s="1" t="s">
        <v>26</v>
      </c>
      <c r="D177" s="2" t="s">
        <v>176</v>
      </c>
      <c r="E177" s="5"/>
      <c r="F177" s="5">
        <v>1</v>
      </c>
      <c r="G177" s="79">
        <v>8</v>
      </c>
      <c r="H177" s="28">
        <f t="shared" si="11"/>
        <v>9</v>
      </c>
      <c r="I177" s="44"/>
      <c r="J177" s="26"/>
      <c r="K177" s="26"/>
      <c r="L177" s="26"/>
      <c r="M177" s="22"/>
      <c r="N177" s="22"/>
    </row>
    <row r="178" spans="1:14" x14ac:dyDescent="0.25">
      <c r="A178" s="28">
        <f t="shared" si="10"/>
        <v>170</v>
      </c>
      <c r="B178" s="16">
        <v>2025</v>
      </c>
      <c r="C178" s="1" t="s">
        <v>21</v>
      </c>
      <c r="D178" s="2" t="s">
        <v>177</v>
      </c>
      <c r="E178" s="5"/>
      <c r="F178" s="5">
        <v>0</v>
      </c>
      <c r="G178" s="5">
        <v>0</v>
      </c>
      <c r="H178" s="28">
        <f t="shared" si="11"/>
        <v>0</v>
      </c>
      <c r="I178" s="44"/>
      <c r="J178" s="26"/>
      <c r="K178" s="26"/>
      <c r="L178" s="26"/>
      <c r="M178" s="22"/>
      <c r="N178" s="22"/>
    </row>
    <row r="179" spans="1:14" x14ac:dyDescent="0.25">
      <c r="A179" s="28">
        <f t="shared" si="10"/>
        <v>171</v>
      </c>
      <c r="B179" s="16">
        <v>2025</v>
      </c>
      <c r="C179" s="1" t="s">
        <v>21</v>
      </c>
      <c r="D179" s="2" t="s">
        <v>178</v>
      </c>
      <c r="E179" s="5"/>
      <c r="F179" s="5">
        <v>0</v>
      </c>
      <c r="G179" s="5">
        <v>0</v>
      </c>
      <c r="H179" s="28">
        <f t="shared" si="11"/>
        <v>0</v>
      </c>
      <c r="I179" s="28"/>
      <c r="J179" s="26"/>
      <c r="K179" s="26"/>
      <c r="L179" s="26"/>
      <c r="M179" s="22"/>
      <c r="N179" s="22"/>
    </row>
    <row r="180" spans="1:14" x14ac:dyDescent="0.25">
      <c r="A180" s="28">
        <f t="shared" si="10"/>
        <v>172</v>
      </c>
      <c r="B180" s="16">
        <v>2025</v>
      </c>
      <c r="C180" s="1" t="s">
        <v>21</v>
      </c>
      <c r="D180" s="2" t="s">
        <v>179</v>
      </c>
      <c r="E180" s="5"/>
      <c r="F180" s="5">
        <v>0</v>
      </c>
      <c r="G180" s="5">
        <v>0</v>
      </c>
      <c r="H180" s="28">
        <f t="shared" si="11"/>
        <v>0</v>
      </c>
      <c r="I180" s="28"/>
      <c r="J180" s="26"/>
      <c r="K180" s="26"/>
      <c r="L180" s="26"/>
      <c r="M180" s="22"/>
      <c r="N180" s="22"/>
    </row>
    <row r="181" spans="1:14" x14ac:dyDescent="0.25">
      <c r="A181" s="28">
        <f t="shared" si="10"/>
        <v>173</v>
      </c>
      <c r="B181" s="16">
        <v>2025</v>
      </c>
      <c r="C181" s="1" t="s">
        <v>26</v>
      </c>
      <c r="D181" s="2" t="s">
        <v>180</v>
      </c>
      <c r="E181" s="5"/>
      <c r="F181" s="5">
        <v>0</v>
      </c>
      <c r="G181" s="5">
        <v>1</v>
      </c>
      <c r="H181" s="28">
        <f t="shared" si="11"/>
        <v>1</v>
      </c>
      <c r="I181" s="28"/>
      <c r="J181" s="26"/>
      <c r="K181" s="26"/>
      <c r="L181" s="26"/>
      <c r="M181" s="22"/>
      <c r="N181" s="22"/>
    </row>
    <row r="182" spans="1:14" x14ac:dyDescent="0.25">
      <c r="A182" s="28">
        <f t="shared" si="10"/>
        <v>174</v>
      </c>
      <c r="B182" s="16">
        <v>2025</v>
      </c>
      <c r="C182" s="1" t="s">
        <v>21</v>
      </c>
      <c r="D182" s="2" t="s">
        <v>181</v>
      </c>
      <c r="E182" s="5"/>
      <c r="F182" s="5">
        <v>2</v>
      </c>
      <c r="G182" s="77">
        <v>14</v>
      </c>
      <c r="H182" s="28">
        <f t="shared" si="11"/>
        <v>16</v>
      </c>
      <c r="I182" s="28"/>
      <c r="J182" s="26"/>
      <c r="K182" s="26"/>
      <c r="L182" s="26"/>
      <c r="M182" s="22"/>
      <c r="N182" s="22"/>
    </row>
    <row r="183" spans="1:14" x14ac:dyDescent="0.25">
      <c r="A183" s="28">
        <f t="shared" si="10"/>
        <v>175</v>
      </c>
      <c r="B183" s="16">
        <v>2025</v>
      </c>
      <c r="C183" s="1" t="s">
        <v>26</v>
      </c>
      <c r="D183" s="2" t="s">
        <v>182</v>
      </c>
      <c r="E183" s="5"/>
      <c r="F183" s="5">
        <v>4</v>
      </c>
      <c r="G183" s="77">
        <v>15</v>
      </c>
      <c r="H183" s="28">
        <f t="shared" si="11"/>
        <v>19</v>
      </c>
      <c r="I183" s="28"/>
      <c r="J183" s="26"/>
      <c r="K183" s="26"/>
      <c r="L183" s="26"/>
      <c r="M183" s="22"/>
      <c r="N183" s="22"/>
    </row>
    <row r="184" spans="1:14" x14ac:dyDescent="0.25">
      <c r="A184" s="28">
        <f t="shared" si="10"/>
        <v>176</v>
      </c>
      <c r="B184" s="16">
        <v>2025</v>
      </c>
      <c r="C184" s="73" t="s">
        <v>26</v>
      </c>
      <c r="D184" s="75" t="s">
        <v>322</v>
      </c>
      <c r="E184" s="5"/>
      <c r="F184" s="5">
        <v>0</v>
      </c>
      <c r="G184" s="5">
        <v>0</v>
      </c>
      <c r="H184" s="28"/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10"/>
        <v>177</v>
      </c>
      <c r="B185" s="16"/>
      <c r="C185" s="1" t="s">
        <v>21</v>
      </c>
      <c r="D185" s="67" t="s">
        <v>183</v>
      </c>
      <c r="E185" s="5"/>
      <c r="F185" s="5">
        <v>0</v>
      </c>
      <c r="G185" s="5">
        <v>0</v>
      </c>
      <c r="H185" s="28">
        <f t="shared" si="11"/>
        <v>0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10"/>
        <v>178</v>
      </c>
      <c r="B186" s="16">
        <v>2025</v>
      </c>
      <c r="C186" s="1" t="s">
        <v>21</v>
      </c>
      <c r="D186" s="67" t="s">
        <v>184</v>
      </c>
      <c r="E186" s="5"/>
      <c r="F186" s="5">
        <v>0</v>
      </c>
      <c r="G186" s="5">
        <v>0</v>
      </c>
      <c r="H186" s="28">
        <f t="shared" si="11"/>
        <v>0</v>
      </c>
      <c r="I186" s="28"/>
      <c r="J186" s="26"/>
      <c r="K186" s="26"/>
      <c r="L186" s="26"/>
      <c r="M186" s="22"/>
      <c r="N186" s="22"/>
    </row>
    <row r="187" spans="1:14" x14ac:dyDescent="0.25">
      <c r="A187" s="28">
        <f t="shared" si="10"/>
        <v>179</v>
      </c>
      <c r="B187" s="16">
        <v>2025</v>
      </c>
      <c r="C187" s="1" t="s">
        <v>26</v>
      </c>
      <c r="D187" s="6" t="s">
        <v>185</v>
      </c>
      <c r="E187" s="5"/>
      <c r="F187" s="5">
        <v>1</v>
      </c>
      <c r="G187" s="77">
        <v>14</v>
      </c>
      <c r="H187" s="28">
        <f t="shared" si="11"/>
        <v>15</v>
      </c>
      <c r="I187" s="28"/>
      <c r="J187" s="26"/>
      <c r="K187" s="26"/>
      <c r="L187" s="26"/>
      <c r="M187" s="22"/>
      <c r="N187" s="22"/>
    </row>
    <row r="188" spans="1:14" x14ac:dyDescent="0.25">
      <c r="A188" s="28">
        <f t="shared" si="10"/>
        <v>180</v>
      </c>
      <c r="B188" s="16">
        <v>2025</v>
      </c>
      <c r="C188" s="1" t="s">
        <v>21</v>
      </c>
      <c r="D188" s="2" t="s">
        <v>186</v>
      </c>
      <c r="E188" s="5"/>
      <c r="F188" s="5">
        <v>1</v>
      </c>
      <c r="G188" s="5">
        <v>4</v>
      </c>
      <c r="H188" s="28">
        <f t="shared" si="11"/>
        <v>5</v>
      </c>
      <c r="I188" s="28"/>
      <c r="J188" s="26"/>
      <c r="K188" s="26"/>
      <c r="L188" s="26"/>
      <c r="M188" s="22"/>
    </row>
    <row r="189" spans="1:14" x14ac:dyDescent="0.25">
      <c r="A189" s="28">
        <f t="shared" si="10"/>
        <v>181</v>
      </c>
      <c r="B189" s="16">
        <v>2025</v>
      </c>
      <c r="C189" s="1" t="s">
        <v>21</v>
      </c>
      <c r="D189" s="2" t="s">
        <v>187</v>
      </c>
      <c r="E189" s="5"/>
      <c r="F189" s="5">
        <v>1</v>
      </c>
      <c r="G189" s="5">
        <v>5</v>
      </c>
      <c r="H189" s="28">
        <f t="shared" si="11"/>
        <v>6</v>
      </c>
      <c r="I189" s="28"/>
      <c r="J189" s="26"/>
      <c r="K189" s="26"/>
      <c r="L189" s="26"/>
      <c r="M189" s="22"/>
    </row>
    <row r="190" spans="1:14" x14ac:dyDescent="0.25">
      <c r="A190" s="28">
        <f t="shared" si="10"/>
        <v>182</v>
      </c>
      <c r="B190" s="16">
        <v>2025</v>
      </c>
      <c r="C190" s="1" t="s">
        <v>21</v>
      </c>
      <c r="D190" s="2" t="s">
        <v>188</v>
      </c>
      <c r="E190" s="5"/>
      <c r="F190" s="5">
        <v>0</v>
      </c>
      <c r="G190" s="5">
        <v>6</v>
      </c>
      <c r="H190" s="28">
        <f t="shared" si="11"/>
        <v>6</v>
      </c>
      <c r="I190" s="28"/>
      <c r="J190" s="26"/>
      <c r="K190" s="26"/>
      <c r="L190" s="26"/>
      <c r="M190" s="22"/>
    </row>
    <row r="191" spans="1:14" x14ac:dyDescent="0.25">
      <c r="A191" s="28">
        <f t="shared" si="10"/>
        <v>183</v>
      </c>
      <c r="B191" s="16"/>
      <c r="C191" s="1" t="s">
        <v>26</v>
      </c>
      <c r="D191" s="2" t="s">
        <v>189</v>
      </c>
      <c r="E191" s="5"/>
      <c r="F191" s="5">
        <v>0</v>
      </c>
      <c r="G191" s="5">
        <v>0</v>
      </c>
      <c r="H191" s="28">
        <f t="shared" si="11"/>
        <v>0</v>
      </c>
      <c r="I191" s="28"/>
      <c r="J191" s="26"/>
      <c r="K191" s="26"/>
      <c r="L191" s="26"/>
      <c r="M191" s="22"/>
    </row>
    <row r="192" spans="1:14" x14ac:dyDescent="0.25">
      <c r="A192" s="28">
        <f t="shared" si="10"/>
        <v>184</v>
      </c>
      <c r="B192" s="16">
        <v>2025</v>
      </c>
      <c r="C192" s="1"/>
      <c r="D192" s="2" t="s">
        <v>190</v>
      </c>
      <c r="E192" s="5"/>
      <c r="F192" s="5">
        <v>0</v>
      </c>
      <c r="G192" s="5">
        <v>0</v>
      </c>
      <c r="H192" s="28">
        <f t="shared" si="11"/>
        <v>0</v>
      </c>
      <c r="I192" s="28"/>
      <c r="J192" s="26"/>
      <c r="K192" s="26"/>
      <c r="L192" s="26"/>
      <c r="M192" s="22"/>
    </row>
    <row r="193" spans="1:13" x14ac:dyDescent="0.25">
      <c r="A193" s="28">
        <f t="shared" si="10"/>
        <v>185</v>
      </c>
      <c r="B193" s="16">
        <v>2025</v>
      </c>
      <c r="C193" s="1"/>
      <c r="D193" s="2" t="s">
        <v>191</v>
      </c>
      <c r="E193" s="5"/>
      <c r="F193" s="5">
        <v>0</v>
      </c>
      <c r="G193" s="5">
        <v>0</v>
      </c>
      <c r="H193" s="28">
        <f t="shared" si="11"/>
        <v>0</v>
      </c>
      <c r="I193" s="28"/>
      <c r="J193" s="26"/>
      <c r="K193" s="26"/>
      <c r="L193" s="26"/>
      <c r="M193" s="22"/>
    </row>
    <row r="194" spans="1:13" x14ac:dyDescent="0.25">
      <c r="A194" s="28">
        <f t="shared" si="10"/>
        <v>186</v>
      </c>
      <c r="B194" s="16">
        <v>2025</v>
      </c>
      <c r="C194" s="1"/>
      <c r="D194" s="67" t="s">
        <v>192</v>
      </c>
      <c r="E194" s="5"/>
      <c r="F194" s="5">
        <v>0</v>
      </c>
      <c r="G194" s="5">
        <v>0</v>
      </c>
      <c r="H194" s="28">
        <f t="shared" si="11"/>
        <v>0</v>
      </c>
      <c r="I194" s="28"/>
      <c r="J194" s="26"/>
      <c r="K194" s="26"/>
      <c r="L194" s="26"/>
      <c r="M194" s="22"/>
    </row>
    <row r="195" spans="1:13" x14ac:dyDescent="0.25">
      <c r="A195" s="28">
        <f t="shared" si="10"/>
        <v>187</v>
      </c>
      <c r="B195" s="16">
        <v>2025</v>
      </c>
      <c r="C195" s="1"/>
      <c r="D195" s="67" t="s">
        <v>193</v>
      </c>
      <c r="E195" s="5"/>
      <c r="F195" s="5">
        <v>0</v>
      </c>
      <c r="G195" s="5">
        <v>0</v>
      </c>
      <c r="H195" s="28">
        <f t="shared" si="11"/>
        <v>0</v>
      </c>
      <c r="I195" s="28"/>
      <c r="J195" s="26"/>
      <c r="K195" s="26"/>
      <c r="L195" s="26"/>
      <c r="M195" s="22"/>
    </row>
    <row r="196" spans="1:13" x14ac:dyDescent="0.25">
      <c r="A196" s="28">
        <f t="shared" si="10"/>
        <v>188</v>
      </c>
      <c r="B196" s="16">
        <v>2025</v>
      </c>
      <c r="C196" s="1"/>
      <c r="D196" s="2" t="s">
        <v>194</v>
      </c>
      <c r="E196" s="5"/>
      <c r="F196" s="5">
        <v>1</v>
      </c>
      <c r="G196" s="77">
        <v>13</v>
      </c>
      <c r="H196" s="28">
        <f t="shared" si="11"/>
        <v>14</v>
      </c>
      <c r="I196" s="28"/>
      <c r="J196" s="26"/>
      <c r="K196" s="26"/>
      <c r="L196" s="26"/>
      <c r="M196" s="22"/>
    </row>
    <row r="197" spans="1:13" x14ac:dyDescent="0.25">
      <c r="A197" s="28">
        <f t="shared" si="10"/>
        <v>189</v>
      </c>
      <c r="B197" s="16">
        <v>2025</v>
      </c>
      <c r="C197" s="1"/>
      <c r="D197" s="67" t="s">
        <v>195</v>
      </c>
      <c r="E197" s="5"/>
      <c r="F197" s="5">
        <v>0</v>
      </c>
      <c r="G197" s="5">
        <v>0</v>
      </c>
      <c r="H197" s="28">
        <f t="shared" si="11"/>
        <v>0</v>
      </c>
      <c r="I197" s="28"/>
      <c r="J197" s="26"/>
      <c r="K197" s="26"/>
      <c r="L197" s="26"/>
      <c r="M197" s="22"/>
    </row>
    <row r="198" spans="1:13" x14ac:dyDescent="0.25">
      <c r="A198" s="28">
        <f t="shared" si="10"/>
        <v>190</v>
      </c>
      <c r="B198" s="16">
        <v>2025</v>
      </c>
      <c r="C198" s="1"/>
      <c r="D198" s="2" t="s">
        <v>196</v>
      </c>
      <c r="E198" s="5"/>
      <c r="F198" s="5">
        <v>0</v>
      </c>
      <c r="G198" s="5">
        <v>0</v>
      </c>
      <c r="H198" s="28">
        <f t="shared" si="11"/>
        <v>0</v>
      </c>
      <c r="I198" s="28"/>
      <c r="J198" s="26"/>
      <c r="K198" s="26"/>
      <c r="L198" s="26"/>
      <c r="M198" s="22"/>
    </row>
    <row r="199" spans="1:13" x14ac:dyDescent="0.25">
      <c r="A199" s="28">
        <f t="shared" si="10"/>
        <v>191</v>
      </c>
      <c r="B199" s="16">
        <v>2025</v>
      </c>
      <c r="C199" s="1"/>
      <c r="D199" s="2" t="s">
        <v>197</v>
      </c>
      <c r="E199" s="5"/>
      <c r="F199" s="5">
        <v>0</v>
      </c>
      <c r="G199" s="5">
        <v>0</v>
      </c>
      <c r="H199" s="28">
        <f t="shared" si="11"/>
        <v>0</v>
      </c>
      <c r="I199" s="28"/>
      <c r="J199" s="26"/>
      <c r="K199" s="26"/>
      <c r="L199" s="26"/>
      <c r="M199" s="22"/>
    </row>
    <row r="200" spans="1:13" x14ac:dyDescent="0.25">
      <c r="A200" s="28"/>
      <c r="B200" s="16"/>
      <c r="C200" s="16"/>
      <c r="D200" s="21"/>
      <c r="E200" s="28"/>
      <c r="F200" s="28"/>
      <c r="G200" s="28"/>
      <c r="H200" s="28"/>
      <c r="I200" s="28"/>
      <c r="J200" s="26"/>
      <c r="K200" s="26"/>
      <c r="L200" s="26"/>
      <c r="M200" s="22"/>
    </row>
    <row r="201" spans="1:13" x14ac:dyDescent="0.25">
      <c r="A201" s="28"/>
      <c r="B201" s="16"/>
      <c r="C201" s="16"/>
      <c r="D201" s="21"/>
      <c r="E201" s="28"/>
      <c r="F201" s="28"/>
      <c r="G201" s="28"/>
      <c r="H201" s="28"/>
      <c r="I201" s="28"/>
      <c r="J201" s="26"/>
      <c r="K201" s="26"/>
      <c r="L201" s="26"/>
      <c r="M201" s="22"/>
    </row>
    <row r="202" spans="1:13" x14ac:dyDescent="0.25">
      <c r="A202" s="28"/>
      <c r="B202" s="16"/>
      <c r="C202" s="16"/>
      <c r="D202" s="21"/>
      <c r="E202" s="28"/>
      <c r="F202" s="28"/>
      <c r="G202" s="28"/>
      <c r="H202" s="28"/>
      <c r="I202" s="28"/>
      <c r="J202" s="26"/>
      <c r="K202" s="26"/>
      <c r="L202" s="26"/>
      <c r="M202" s="22"/>
    </row>
    <row r="203" spans="1:13" x14ac:dyDescent="0.25">
      <c r="A203" s="28"/>
      <c r="B203" s="16"/>
      <c r="C203" s="16"/>
      <c r="D203" s="21"/>
      <c r="E203" s="16"/>
      <c r="F203" s="28"/>
      <c r="G203" s="28"/>
      <c r="H203" s="28"/>
      <c r="I203" s="28"/>
      <c r="J203" s="26"/>
      <c r="K203" s="26"/>
      <c r="L203" s="26"/>
      <c r="M203" s="22"/>
    </row>
    <row r="204" spans="1:13" x14ac:dyDescent="0.25">
      <c r="A204" s="28"/>
      <c r="B204" s="16"/>
      <c r="C204" s="16"/>
      <c r="D204" s="21"/>
      <c r="E204" s="28"/>
      <c r="F204" s="28"/>
      <c r="G204" s="28"/>
      <c r="H204" s="28"/>
      <c r="I204" s="28"/>
      <c r="J204" s="26"/>
      <c r="K204" s="26"/>
      <c r="L204" s="26"/>
      <c r="M204" s="22"/>
    </row>
    <row r="205" spans="1:13" x14ac:dyDescent="0.25">
      <c r="A205" s="28"/>
      <c r="B205" s="16"/>
      <c r="C205" s="16"/>
      <c r="D205" s="21"/>
      <c r="E205" s="28"/>
      <c r="F205" s="28"/>
      <c r="G205" s="28"/>
      <c r="H205" s="28"/>
      <c r="I205" s="28"/>
      <c r="J205" s="26"/>
      <c r="K205" s="26"/>
      <c r="L205" s="26"/>
      <c r="M205" s="22"/>
    </row>
    <row r="206" spans="1:13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3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3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28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16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28"/>
      <c r="G214" s="28"/>
      <c r="H214" s="28"/>
      <c r="I214" s="16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19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16"/>
      <c r="G216" s="28"/>
      <c r="H216" s="28"/>
      <c r="I216" s="17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16"/>
      <c r="G217" s="28"/>
      <c r="H217" s="28"/>
      <c r="I217" s="17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1"/>
      <c r="F218" s="16"/>
      <c r="G218" s="16"/>
      <c r="H218" s="16"/>
      <c r="I218" s="17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1"/>
      <c r="F219" s="27"/>
      <c r="G219" s="16"/>
      <c r="H219" s="16"/>
      <c r="I219" s="17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1"/>
      <c r="F220" s="27"/>
      <c r="G220" s="16"/>
      <c r="H220" s="16"/>
      <c r="I220" s="17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1"/>
      <c r="F221" s="16"/>
      <c r="G221" s="16"/>
      <c r="H221" s="16"/>
      <c r="I221" s="17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1"/>
      <c r="F222" s="16"/>
      <c r="G222" s="16"/>
      <c r="H222" s="16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1"/>
      <c r="F223" s="16"/>
      <c r="G223" s="16"/>
      <c r="H223" s="16"/>
      <c r="I223" s="24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1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16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9"/>
      <c r="D226" s="18"/>
      <c r="E226" s="18"/>
      <c r="F226" s="16"/>
      <c r="G226" s="16"/>
      <c r="H226" s="16"/>
      <c r="I226" s="17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6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20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9"/>
      <c r="G229" s="16"/>
      <c r="H229" s="16"/>
      <c r="I229" s="17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16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6"/>
      <c r="D232" s="18"/>
      <c r="E232" s="18"/>
      <c r="F232" s="16"/>
      <c r="G232" s="16"/>
      <c r="H232" s="16"/>
      <c r="I232" s="19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9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17"/>
      <c r="J234" s="26"/>
      <c r="K234" s="26"/>
      <c r="L234" s="26"/>
      <c r="M234" s="22"/>
    </row>
    <row r="235" spans="1:13" x14ac:dyDescent="0.25">
      <c r="A235" s="28"/>
      <c r="B235" s="16"/>
      <c r="C235" s="16"/>
      <c r="D235" s="18"/>
      <c r="E235" s="18"/>
      <c r="F235" s="19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21"/>
      <c r="E237" s="21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21"/>
      <c r="E238" s="21"/>
      <c r="F238" s="16"/>
      <c r="G238" s="16"/>
      <c r="H238" s="16"/>
      <c r="I238" s="17"/>
      <c r="J238" s="26"/>
      <c r="K238" s="26"/>
      <c r="L238" s="26"/>
      <c r="M238" s="22"/>
    </row>
    <row r="239" spans="1:13" x14ac:dyDescent="0.25">
      <c r="A239" s="28"/>
      <c r="B239" s="16"/>
      <c r="C239" s="16"/>
      <c r="D239" s="18"/>
      <c r="E239" s="18"/>
      <c r="F239" s="19"/>
      <c r="G239" s="16"/>
      <c r="H239" s="16"/>
      <c r="I239" s="17"/>
      <c r="J239" s="26"/>
      <c r="K239" s="26"/>
      <c r="L239" s="26"/>
      <c r="M239" s="22"/>
    </row>
    <row r="240" spans="1:13" x14ac:dyDescent="0.25">
      <c r="A240" s="28"/>
      <c r="B240" s="16"/>
      <c r="C240" s="16"/>
      <c r="D240" s="18"/>
      <c r="E240" s="18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21"/>
      <c r="E241" s="21"/>
      <c r="F241" s="16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6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6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6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26"/>
      <c r="B245" s="16"/>
      <c r="C245" s="16"/>
      <c r="D245" s="21"/>
      <c r="E245" s="21"/>
      <c r="F245" s="16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6"/>
      <c r="B246" s="16"/>
      <c r="C246" s="16"/>
      <c r="D246" s="21"/>
      <c r="E246" s="21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37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6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6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2"/>
      <c r="B250" s="16"/>
      <c r="C250" s="16"/>
      <c r="D250" s="21"/>
      <c r="E250" s="21"/>
      <c r="F250" s="16"/>
      <c r="G250" s="16"/>
      <c r="H250" s="16"/>
      <c r="I250" s="17"/>
      <c r="J250" s="26"/>
      <c r="K250" s="26"/>
      <c r="L250" s="22"/>
      <c r="M250" s="22"/>
    </row>
    <row r="251" spans="1:13" x14ac:dyDescent="0.25">
      <c r="A251" s="22"/>
      <c r="B251" s="16"/>
      <c r="C251" s="16"/>
      <c r="D251" s="21"/>
      <c r="E251" s="21"/>
      <c r="F251" s="16"/>
      <c r="G251" s="16"/>
      <c r="H251" s="16"/>
      <c r="I251" s="17"/>
      <c r="J251" s="26"/>
      <c r="K251" s="26"/>
      <c r="L251" s="22"/>
      <c r="M251" s="22"/>
    </row>
    <row r="252" spans="1:13" x14ac:dyDescent="0.25">
      <c r="A252" s="22"/>
      <c r="B252" s="16"/>
      <c r="C252" s="16"/>
      <c r="D252" s="21"/>
      <c r="E252" s="21"/>
      <c r="F252" s="16"/>
      <c r="G252" s="16"/>
      <c r="H252" s="16"/>
      <c r="I252" s="17"/>
      <c r="J252" s="26"/>
      <c r="K252" s="22"/>
      <c r="L252" s="22"/>
      <c r="M252" s="22"/>
    </row>
    <row r="253" spans="1:13" x14ac:dyDescent="0.25">
      <c r="A253" s="22"/>
      <c r="B253" s="16"/>
      <c r="C253" s="16"/>
      <c r="D253" s="21"/>
      <c r="E253" s="21"/>
      <c r="F253" s="16"/>
      <c r="G253" s="16"/>
      <c r="H253" s="16"/>
      <c r="I253" s="18"/>
      <c r="J253" s="26"/>
      <c r="K253" s="22"/>
      <c r="L253" s="22"/>
      <c r="M253" s="22"/>
    </row>
    <row r="254" spans="1:13" x14ac:dyDescent="0.25">
      <c r="A254" s="22"/>
      <c r="B254" s="16"/>
      <c r="C254" s="16"/>
      <c r="D254" s="21"/>
      <c r="E254" s="21"/>
      <c r="F254" s="16"/>
      <c r="G254" s="16"/>
      <c r="H254" s="16"/>
      <c r="I254" s="18"/>
      <c r="J254" s="26"/>
      <c r="K254" s="22"/>
      <c r="L254" s="22"/>
      <c r="M254" s="22"/>
    </row>
    <row r="255" spans="1:13" x14ac:dyDescent="0.25">
      <c r="A255" s="22"/>
      <c r="B255" s="16"/>
      <c r="C255" s="16"/>
      <c r="D255" s="21"/>
      <c r="E255" s="21"/>
      <c r="F255" s="16"/>
      <c r="G255" s="16"/>
      <c r="H255" s="16"/>
      <c r="I255" s="18"/>
      <c r="J255" s="26"/>
      <c r="K255" s="22"/>
      <c r="L255" s="22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8"/>
      <c r="J256" s="22"/>
      <c r="K256" s="22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2"/>
      <c r="K257" s="22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8"/>
      <c r="J258" s="22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7"/>
      <c r="J259" s="22"/>
      <c r="K259" s="22"/>
      <c r="L259" s="22"/>
      <c r="M259" s="22"/>
    </row>
    <row r="260" spans="1:13" x14ac:dyDescent="0.25">
      <c r="A260" s="22"/>
      <c r="B260" s="16"/>
      <c r="C260" s="16"/>
      <c r="D260" s="21"/>
      <c r="E260" s="21"/>
      <c r="F260" s="16"/>
      <c r="G260" s="16"/>
      <c r="H260" s="16"/>
      <c r="I260" s="17"/>
      <c r="J260" s="22"/>
      <c r="K260" s="22"/>
      <c r="L260" s="22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7"/>
      <c r="J261" s="22"/>
      <c r="K261" s="22"/>
      <c r="L261" s="22"/>
      <c r="M261" s="22"/>
    </row>
    <row r="262" spans="1:13" x14ac:dyDescent="0.25">
      <c r="A262" s="22"/>
      <c r="B262" s="16"/>
      <c r="C262" s="21"/>
      <c r="D262" s="21"/>
      <c r="E262" s="21"/>
      <c r="F262" s="25"/>
      <c r="G262" s="16"/>
      <c r="H262" s="16"/>
      <c r="I262" s="17"/>
      <c r="J262" s="22"/>
      <c r="K262" s="22"/>
      <c r="L262" s="22"/>
      <c r="M262" s="22"/>
    </row>
    <row r="263" spans="1:13" x14ac:dyDescent="0.25">
      <c r="A263" s="22"/>
      <c r="B263" s="16"/>
      <c r="C263" s="21"/>
      <c r="D263" s="21"/>
      <c r="E263" s="21"/>
      <c r="F263" s="25"/>
      <c r="G263" s="16"/>
      <c r="H263" s="16"/>
      <c r="I263" s="26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26"/>
      <c r="J264" s="22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26"/>
      <c r="J265" s="22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26"/>
      <c r="J266" s="22"/>
      <c r="K266" s="22"/>
      <c r="L266" s="22"/>
      <c r="M266" s="22"/>
    </row>
    <row r="267" spans="1:13" x14ac:dyDescent="0.25">
      <c r="B267" s="16"/>
      <c r="C267" s="16"/>
      <c r="D267" s="21"/>
      <c r="E267" s="21"/>
      <c r="F267" s="16"/>
      <c r="G267" s="16"/>
      <c r="H267" s="16"/>
      <c r="I267" s="26"/>
      <c r="J267" s="22"/>
      <c r="K267" s="22"/>
    </row>
    <row r="268" spans="1:13" x14ac:dyDescent="0.25">
      <c r="B268" s="16"/>
      <c r="C268" s="16"/>
      <c r="D268" s="21"/>
      <c r="E268" s="21"/>
      <c r="F268" s="16"/>
      <c r="G268" s="16"/>
      <c r="H268" s="16"/>
      <c r="I268" s="26"/>
      <c r="J268" s="22"/>
    </row>
    <row r="269" spans="1:13" x14ac:dyDescent="0.25">
      <c r="B269" s="16"/>
      <c r="C269" s="16"/>
      <c r="D269" s="21"/>
      <c r="E269" s="21"/>
      <c r="F269" s="16"/>
      <c r="G269" s="16"/>
      <c r="H269" s="16"/>
      <c r="I269" s="26"/>
    </row>
    <row r="270" spans="1:13" x14ac:dyDescent="0.25">
      <c r="B270" s="16"/>
      <c r="C270" s="26"/>
      <c r="D270" s="26"/>
      <c r="E270" s="26"/>
      <c r="F270" s="26"/>
      <c r="G270" s="26"/>
      <c r="H270" s="26"/>
      <c r="I270" s="37"/>
    </row>
    <row r="271" spans="1:13" x14ac:dyDescent="0.25">
      <c r="B271" s="26"/>
      <c r="C271" s="26"/>
      <c r="D271" s="26"/>
      <c r="E271" s="26"/>
      <c r="F271" s="26"/>
      <c r="G271" s="26"/>
      <c r="H271" s="26"/>
      <c r="I271" s="26"/>
    </row>
    <row r="272" spans="1:13" x14ac:dyDescent="0.25">
      <c r="B272" s="26"/>
      <c r="C272" s="26"/>
      <c r="D272" s="26"/>
      <c r="E272" s="26"/>
      <c r="F272" s="26"/>
      <c r="G272" s="26"/>
      <c r="H272" s="26"/>
      <c r="I272" s="26"/>
    </row>
    <row r="273" spans="2:9" x14ac:dyDescent="0.25">
      <c r="B273" s="26"/>
      <c r="C273" s="26"/>
      <c r="D273" s="26"/>
      <c r="E273" s="26"/>
      <c r="F273" s="26"/>
      <c r="G273" s="26"/>
      <c r="H273" s="26"/>
      <c r="I273" s="26"/>
    </row>
    <row r="274" spans="2:9" x14ac:dyDescent="0.25">
      <c r="B274" s="26"/>
      <c r="C274" s="26"/>
      <c r="D274" s="26"/>
      <c r="E274" s="26"/>
      <c r="F274" s="26"/>
      <c r="G274" s="26"/>
      <c r="H274" s="26"/>
      <c r="I274" s="26"/>
    </row>
    <row r="275" spans="2:9" x14ac:dyDescent="0.25">
      <c r="B275" s="26"/>
      <c r="C275" s="26"/>
      <c r="D275" s="26"/>
      <c r="E275" s="26"/>
      <c r="F275" s="26"/>
      <c r="G275" s="26"/>
      <c r="H275" s="26"/>
    </row>
    <row r="276" spans="2:9" x14ac:dyDescent="0.25">
      <c r="B276" s="37"/>
      <c r="C276" s="37"/>
      <c r="D276" s="37"/>
      <c r="E276" s="37"/>
      <c r="F276" s="37"/>
      <c r="G276" s="37"/>
      <c r="H276" s="37"/>
    </row>
    <row r="277" spans="2:9" x14ac:dyDescent="0.25">
      <c r="B277" s="26"/>
      <c r="C277" s="26"/>
      <c r="D277" s="26"/>
      <c r="E277" s="26"/>
      <c r="F277" s="26"/>
      <c r="G277" s="26"/>
      <c r="H277" s="26"/>
    </row>
    <row r="278" spans="2:9" x14ac:dyDescent="0.25">
      <c r="B278" s="26"/>
      <c r="C278" s="26"/>
      <c r="D278" s="26"/>
      <c r="E278" s="26"/>
      <c r="F278" s="26"/>
      <c r="G278" s="26"/>
      <c r="H278" s="26"/>
    </row>
    <row r="279" spans="2:9" x14ac:dyDescent="0.25">
      <c r="B279" s="26"/>
      <c r="C279" s="26"/>
      <c r="D279" s="26"/>
      <c r="E279" s="26"/>
      <c r="F279" s="26"/>
      <c r="G279" s="26"/>
      <c r="H279" s="26"/>
    </row>
    <row r="280" spans="2:9" x14ac:dyDescent="0.25">
      <c r="B280" s="13"/>
      <c r="C280" s="13"/>
      <c r="D280" s="13"/>
      <c r="E280" s="13"/>
      <c r="F280" s="13"/>
      <c r="G280" s="13"/>
      <c r="H280" s="13"/>
    </row>
    <row r="281" spans="2:9" x14ac:dyDescent="0.25">
      <c r="B281" s="13"/>
      <c r="C281" s="13"/>
      <c r="D281" s="13"/>
      <c r="E281" s="13"/>
      <c r="F281" s="13"/>
      <c r="G281" s="13"/>
      <c r="H281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208</v>
      </c>
      <c r="B1" s="6"/>
      <c r="C1" s="6"/>
      <c r="D1" s="10"/>
      <c r="E1" s="4"/>
      <c r="F1" s="4"/>
      <c r="G1" s="4" t="s">
        <v>209</v>
      </c>
      <c r="H1" s="1"/>
    </row>
    <row r="2" spans="1:8" x14ac:dyDescent="0.25">
      <c r="A2" s="7"/>
      <c r="B2" s="2"/>
      <c r="C2" s="2" t="s">
        <v>210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3</v>
      </c>
      <c r="B4" s="8"/>
      <c r="C4" s="2"/>
      <c r="D4" s="1" t="s">
        <v>5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211</v>
      </c>
      <c r="E5" s="1"/>
      <c r="F5" s="1"/>
      <c r="G5" s="1"/>
      <c r="H5" s="1"/>
    </row>
    <row r="6" spans="1:8" x14ac:dyDescent="0.25">
      <c r="A6" s="5"/>
      <c r="B6" s="1" t="s">
        <v>11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15</v>
      </c>
      <c r="C7" s="2" t="s">
        <v>16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209</v>
      </c>
      <c r="C9" s="11" t="s">
        <v>212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209</v>
      </c>
      <c r="C10" s="11" t="s">
        <v>213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209</v>
      </c>
      <c r="C11" s="31" t="s">
        <v>214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209</v>
      </c>
      <c r="C12" s="31" t="s">
        <v>215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209</v>
      </c>
      <c r="C13" s="31" t="s">
        <v>36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216</v>
      </c>
      <c r="C14" s="31" t="s">
        <v>217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209</v>
      </c>
      <c r="C15" s="31" t="s">
        <v>218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216</v>
      </c>
      <c r="C16" s="21" t="s">
        <v>219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209</v>
      </c>
      <c r="C17" s="21" t="s">
        <v>220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209</v>
      </c>
      <c r="C18" s="21" t="s">
        <v>221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209</v>
      </c>
      <c r="C19" s="21" t="s">
        <v>222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209</v>
      </c>
      <c r="C20" s="21" t="s">
        <v>223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209</v>
      </c>
      <c r="C21" s="21" t="s">
        <v>224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209</v>
      </c>
      <c r="C22" s="21" t="s">
        <v>225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209</v>
      </c>
      <c r="C23" s="21" t="s">
        <v>226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209</v>
      </c>
      <c r="C24" s="21" t="s">
        <v>227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209</v>
      </c>
      <c r="C25" s="21" t="s">
        <v>228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209</v>
      </c>
      <c r="C26" s="21" t="s">
        <v>229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209</v>
      </c>
      <c r="C27" s="21" t="s">
        <v>230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209</v>
      </c>
      <c r="C28" s="21" t="s">
        <v>231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232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209</v>
      </c>
      <c r="C30" s="21" t="s">
        <v>233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209</v>
      </c>
      <c r="C31" s="21" t="s">
        <v>234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209</v>
      </c>
      <c r="C32" s="21" t="s">
        <v>235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209</v>
      </c>
      <c r="C33" s="21" t="s">
        <v>236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209</v>
      </c>
      <c r="C34" s="2" t="s">
        <v>237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209</v>
      </c>
      <c r="C35" s="21" t="s">
        <v>65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209</v>
      </c>
      <c r="C36" s="21" t="s">
        <v>238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209</v>
      </c>
      <c r="C37" s="21" t="s">
        <v>239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209</v>
      </c>
      <c r="C38" s="21" t="s">
        <v>240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209</v>
      </c>
      <c r="C39" s="21" t="s">
        <v>241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209</v>
      </c>
      <c r="C40" s="21" t="s">
        <v>242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216</v>
      </c>
      <c r="C41" s="21" t="s">
        <v>243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209</v>
      </c>
      <c r="C42" s="21" t="s">
        <v>244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209</v>
      </c>
      <c r="C43" s="21" t="s">
        <v>245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209</v>
      </c>
      <c r="C44" s="21" t="s">
        <v>246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209</v>
      </c>
      <c r="C45" s="21" t="s">
        <v>247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209</v>
      </c>
      <c r="C46" s="21" t="s">
        <v>248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209</v>
      </c>
      <c r="C47" s="21" t="s">
        <v>249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209</v>
      </c>
      <c r="C48" s="21" t="s">
        <v>250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209</v>
      </c>
      <c r="C49" s="21" t="s">
        <v>251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209</v>
      </c>
      <c r="C50" s="21" t="s">
        <v>252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1" t="s">
        <v>216</v>
      </c>
      <c r="C51" s="21" t="s">
        <v>107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209</v>
      </c>
      <c r="C52" s="21" t="s">
        <v>253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209</v>
      </c>
      <c r="C53" s="21" t="s">
        <v>254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209</v>
      </c>
      <c r="C54" s="21" t="s">
        <v>255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216</v>
      </c>
      <c r="C55" s="21" t="s">
        <v>256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209</v>
      </c>
      <c r="C56" s="21" t="s">
        <v>257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209</v>
      </c>
      <c r="C57" s="21" t="s">
        <v>258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209</v>
      </c>
      <c r="C58" s="21" t="s">
        <v>259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209</v>
      </c>
      <c r="C59" s="21" t="s">
        <v>260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209</v>
      </c>
      <c r="C60" s="21" t="s">
        <v>261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209</v>
      </c>
      <c r="C61" s="21" t="s">
        <v>124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209</v>
      </c>
      <c r="C62" s="21" t="s">
        <v>262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209</v>
      </c>
      <c r="C63" s="21" t="s">
        <v>263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209</v>
      </c>
      <c r="C64" s="21" t="s">
        <v>264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209</v>
      </c>
      <c r="C65" s="21" t="s">
        <v>265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209</v>
      </c>
      <c r="C66" s="21" t="s">
        <v>266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209</v>
      </c>
      <c r="C67" s="21" t="s">
        <v>267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209</v>
      </c>
      <c r="C68" s="21" t="s">
        <v>268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269</v>
      </c>
      <c r="C69" s="21" t="s">
        <v>270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209</v>
      </c>
      <c r="C70" s="21" t="s">
        <v>271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209</v>
      </c>
      <c r="C71" s="21" t="s">
        <v>272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209</v>
      </c>
      <c r="C72" s="21" t="s">
        <v>273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209</v>
      </c>
      <c r="C73" s="21" t="s">
        <v>274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209</v>
      </c>
      <c r="C74" s="21" t="s">
        <v>275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209</v>
      </c>
      <c r="C75" s="21" t="s">
        <v>276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216</v>
      </c>
      <c r="C76" s="21" t="s">
        <v>277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209</v>
      </c>
      <c r="C77" s="21" t="s">
        <v>278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209</v>
      </c>
      <c r="C78" s="21" t="s">
        <v>279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209</v>
      </c>
      <c r="C79" s="21" t="s">
        <v>280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209</v>
      </c>
      <c r="C80" s="21" t="s">
        <v>281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209</v>
      </c>
      <c r="C81" s="21" t="s">
        <v>282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209</v>
      </c>
      <c r="C82" s="21" t="s">
        <v>283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209</v>
      </c>
      <c r="C83" s="21" t="s">
        <v>284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209</v>
      </c>
      <c r="C84" s="21" t="s">
        <v>285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209</v>
      </c>
      <c r="C85" s="21" t="s">
        <v>286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209</v>
      </c>
      <c r="C86" s="21" t="s">
        <v>287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209</v>
      </c>
      <c r="C87" s="21" t="s">
        <v>288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289</v>
      </c>
      <c r="C88" s="35" t="s">
        <v>290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289</v>
      </c>
      <c r="C89" s="21" t="s">
        <v>291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289</v>
      </c>
      <c r="C90" s="21" t="s">
        <v>292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289</v>
      </c>
      <c r="C91" s="21" t="s">
        <v>293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289</v>
      </c>
      <c r="C92" s="21" t="s">
        <v>294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289</v>
      </c>
      <c r="C93" s="21" t="s">
        <v>295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296</v>
      </c>
      <c r="C94" s="21" t="s">
        <v>297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296</v>
      </c>
      <c r="C95" s="21" t="s">
        <v>298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209</v>
      </c>
      <c r="C96" s="21" t="s">
        <v>299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209</v>
      </c>
      <c r="C97" s="21" t="s">
        <v>300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209</v>
      </c>
      <c r="C98" s="21" t="s">
        <v>301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209</v>
      </c>
      <c r="C99" s="35" t="s">
        <v>302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209</v>
      </c>
      <c r="C100" s="21" t="s">
        <v>303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209</v>
      </c>
      <c r="C101" s="21" t="s">
        <v>304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209</v>
      </c>
      <c r="C102" s="21" t="s">
        <v>305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209</v>
      </c>
      <c r="C103" s="21" t="s">
        <v>306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209</v>
      </c>
      <c r="C104" s="21" t="s">
        <v>307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209</v>
      </c>
      <c r="C105" s="21" t="s">
        <v>308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209</v>
      </c>
      <c r="C106" s="21" t="s">
        <v>309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209</v>
      </c>
      <c r="C107" s="21" t="s">
        <v>207</v>
      </c>
      <c r="D107" s="1">
        <v>1</v>
      </c>
      <c r="E107" s="16"/>
      <c r="F107" s="13"/>
    </row>
    <row r="108" spans="1:7" x14ac:dyDescent="0.25">
      <c r="B108" s="13"/>
      <c r="C108" s="21" t="s">
        <v>310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311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2025-03-28T03:52:35Z</cp:lastPrinted>
  <dcterms:created xsi:type="dcterms:W3CDTF">2019-03-06T00:39:06Z</dcterms:created>
  <dcterms:modified xsi:type="dcterms:W3CDTF">2025-03-28T03:52:50Z</dcterms:modified>
  <cp:category/>
  <cp:contentStatus/>
</cp:coreProperties>
</file>